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polo\120_oap\IDEP2022\120_20_INSTRUMENTOS SIG\4 - Seguimiento a indicadores por proceso\SEGUNDO TRIMESTRE\"/>
    </mc:Choice>
  </mc:AlternateContent>
  <bookViews>
    <workbookView xWindow="0" yWindow="0" windowWidth="11910" windowHeight="3945" tabRatio="583" firstSheet="3" activeTab="3"/>
  </bookViews>
  <sheets>
    <sheet name="Semaforo proceso" sheetId="7" state="hidden" r:id="rId1"/>
    <sheet name="PESOS_PORCENTUALES" sheetId="14" state="hidden" r:id="rId2"/>
    <sheet name="Criterio de calificacion" sheetId="13" state="hidden" r:id="rId3"/>
    <sheet name="INDICADORES IDEP 2022" sheetId="15" r:id="rId4"/>
    <sheet name="Hoja2" sheetId="17" state="hidden" r:id="rId5"/>
  </sheets>
  <definedNames>
    <definedName name="_xlnm._FilterDatabase" localSheetId="3" hidden="1">'INDICADORES IDEP 2022'!$A$4:$Z$47</definedName>
    <definedName name="_xlnm.Print_Area" localSheetId="2">'Criterio de calificacion'!$A$1:$I$36</definedName>
    <definedName name="_xlnm.Print_Area" localSheetId="3">'INDICADORES IDEP 2022'!$A$1:$U$45</definedName>
    <definedName name="_xlnm.Print_Area" localSheetId="0">'Semaforo proceso'!$A$24:$F$46</definedName>
    <definedName name="Areas">#REF!</definedName>
    <definedName name="_xlnm.Print_Titles" localSheetId="3">'INDICADORES IDEP 2022'!$1:$4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9" i="15" l="1"/>
  <c r="U28" i="15"/>
  <c r="T29" i="15"/>
  <c r="T28" i="15"/>
  <c r="U47" i="15"/>
  <c r="U18" i="15"/>
  <c r="T18" i="15"/>
  <c r="U13" i="15"/>
  <c r="U12" i="15"/>
  <c r="U6" i="15"/>
  <c r="U1" i="15" l="1"/>
  <c r="T6" i="15"/>
  <c r="T5" i="15"/>
  <c r="U5" i="15"/>
  <c r="T16" i="15"/>
  <c r="U16" i="15"/>
  <c r="T15" i="15"/>
  <c r="U15" i="15"/>
  <c r="T14" i="15"/>
  <c r="T17" i="15"/>
  <c r="U10" i="15"/>
  <c r="T9" i="15"/>
  <c r="T8" i="15"/>
  <c r="U42" i="15" l="1"/>
  <c r="T42" i="15"/>
  <c r="T40" i="15"/>
  <c r="T41" i="15"/>
  <c r="T36" i="15"/>
  <c r="T35" i="15"/>
  <c r="T34" i="15"/>
  <c r="T33" i="15"/>
  <c r="T32" i="15"/>
  <c r="T30" i="15"/>
  <c r="U30" i="15" s="1"/>
  <c r="T27" i="15" l="1"/>
  <c r="T26" i="15"/>
  <c r="T25" i="15"/>
  <c r="T24" i="15"/>
  <c r="U24" i="15"/>
  <c r="U23" i="15"/>
  <c r="U22" i="15"/>
  <c r="U21" i="15"/>
  <c r="U20" i="15" l="1"/>
  <c r="T20" i="15"/>
  <c r="T45" i="15" l="1"/>
  <c r="T44" i="15"/>
  <c r="T43" i="15"/>
  <c r="T11" i="15" l="1"/>
  <c r="U7" i="15" l="1"/>
  <c r="U8" i="15"/>
  <c r="U9" i="15"/>
  <c r="U14" i="15"/>
  <c r="U17" i="15"/>
  <c r="U19" i="15"/>
  <c r="U25" i="15"/>
  <c r="U26" i="15"/>
  <c r="U27" i="15"/>
  <c r="U32" i="15"/>
  <c r="U34" i="15"/>
  <c r="U35" i="15"/>
  <c r="U36" i="15"/>
  <c r="U43" i="15"/>
  <c r="U45" i="15"/>
  <c r="Y15" i="15"/>
  <c r="W15" i="15"/>
  <c r="IW15" i="15" l="1"/>
  <c r="T12" i="15" l="1"/>
  <c r="T37" i="15" l="1"/>
  <c r="T7" i="15" l="1"/>
  <c r="T10" i="15"/>
  <c r="T13" i="15"/>
  <c r="T19" i="15"/>
  <c r="T21" i="15"/>
  <c r="T22" i="15"/>
  <c r="T23" i="15"/>
  <c r="T31" i="15"/>
  <c r="T38" i="15"/>
  <c r="T39" i="15"/>
  <c r="T46" i="15"/>
  <c r="T47" i="15"/>
  <c r="Y22" i="15" l="1"/>
  <c r="W22" i="15"/>
  <c r="Y43" i="15"/>
  <c r="W43" i="15"/>
  <c r="IW47" i="15" l="1"/>
  <c r="IW46" i="15"/>
  <c r="IW17" i="15"/>
  <c r="IW7" i="15"/>
  <c r="Y10" i="15"/>
  <c r="W10" i="15"/>
  <c r="Y9" i="15"/>
  <c r="W9" i="15"/>
  <c r="A9" i="17"/>
  <c r="A23" i="17"/>
  <c r="W13" i="15"/>
  <c r="Y13" i="15"/>
  <c r="W14" i="15"/>
  <c r="Y14" i="15"/>
  <c r="W16" i="15"/>
  <c r="Y16" i="15"/>
  <c r="W17" i="15"/>
  <c r="Y17" i="15"/>
  <c r="W19" i="15"/>
  <c r="Y19" i="15"/>
  <c r="W20" i="15"/>
  <c r="Y20" i="15"/>
  <c r="W21" i="15"/>
  <c r="Y21" i="15"/>
  <c r="W23" i="15"/>
  <c r="Y23" i="15"/>
  <c r="W26" i="15"/>
  <c r="Y26" i="15"/>
  <c r="W28" i="15"/>
  <c r="Y28" i="15"/>
  <c r="W29" i="15"/>
  <c r="Y29" i="15"/>
  <c r="W45" i="15"/>
  <c r="Y45" i="15"/>
  <c r="W46" i="15"/>
  <c r="Y46" i="15"/>
  <c r="W47" i="15"/>
  <c r="Y47" i="15"/>
  <c r="C3" i="13"/>
  <c r="E3" i="13" s="1"/>
  <c r="G3" i="13" s="1"/>
  <c r="H3" i="13" s="1"/>
  <c r="D3" i="13"/>
  <c r="F3" i="13"/>
  <c r="C4" i="13"/>
  <c r="E4" i="13" s="1"/>
  <c r="D4" i="13"/>
  <c r="F4" i="13"/>
  <c r="C5" i="13"/>
  <c r="E5" i="13" s="1"/>
  <c r="D5" i="13"/>
  <c r="F5" i="13"/>
  <c r="C6" i="13"/>
  <c r="E6" i="13" s="1"/>
  <c r="G6" i="13" s="1"/>
  <c r="D6" i="13"/>
  <c r="F6" i="13"/>
  <c r="C7" i="13"/>
  <c r="E7" i="13" s="1"/>
  <c r="G7" i="13" s="1"/>
  <c r="D7" i="13"/>
  <c r="F7" i="13"/>
  <c r="C8" i="13"/>
  <c r="E8" i="13"/>
  <c r="G8" i="13" s="1"/>
  <c r="D8" i="13"/>
  <c r="F8" i="13"/>
  <c r="C9" i="13"/>
  <c r="E9" i="13"/>
  <c r="G9" i="13" s="1"/>
  <c r="D9" i="13"/>
  <c r="F9" i="13"/>
  <c r="C10" i="13"/>
  <c r="E10" i="13" s="1"/>
  <c r="D10" i="13"/>
  <c r="F10" i="13"/>
  <c r="C11" i="13"/>
  <c r="E11" i="13" s="1"/>
  <c r="D11" i="13"/>
  <c r="F11" i="13"/>
  <c r="C12" i="13"/>
  <c r="E12" i="13" s="1"/>
  <c r="D12" i="13"/>
  <c r="F12" i="13"/>
  <c r="C13" i="13"/>
  <c r="E13" i="13" s="1"/>
  <c r="G13" i="13" s="1"/>
  <c r="D13" i="13"/>
  <c r="F13" i="13"/>
  <c r="C14" i="13"/>
  <c r="E14" i="13" s="1"/>
  <c r="G14" i="13" s="1"/>
  <c r="D14" i="13"/>
  <c r="F14" i="13"/>
  <c r="C15" i="13"/>
  <c r="E15" i="13"/>
  <c r="G15" i="13" s="1"/>
  <c r="D15" i="13"/>
  <c r="F15" i="13"/>
  <c r="C16" i="13"/>
  <c r="E16" i="13"/>
  <c r="G16" i="13" s="1"/>
  <c r="D16" i="13"/>
  <c r="F16" i="13"/>
  <c r="C17" i="13"/>
  <c r="E17" i="13"/>
  <c r="G17" i="13" s="1"/>
  <c r="D17" i="13"/>
  <c r="F17" i="13"/>
  <c r="C18" i="13"/>
  <c r="E18" i="13"/>
  <c r="G18" i="13"/>
  <c r="D18" i="13"/>
  <c r="F18" i="13"/>
  <c r="C19" i="13"/>
  <c r="E19" i="13"/>
  <c r="G19" i="13" s="1"/>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W26" i="15"/>
  <c r="G11" i="13" l="1"/>
  <c r="G5" i="13"/>
  <c r="G10" i="13"/>
  <c r="G12" i="13"/>
  <c r="F20" i="13"/>
  <c r="G4" i="13"/>
  <c r="IW10" i="15"/>
  <c r="IW20" i="15"/>
  <c r="IW16" i="15"/>
  <c r="A7" i="17"/>
  <c r="IW45" i="15"/>
</calcChain>
</file>

<file path=xl/sharedStrings.xml><?xml version="1.0" encoding="utf-8"?>
<sst xmlns="http://schemas.openxmlformats.org/spreadsheetml/2006/main" count="717" uniqueCount="371">
  <si>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</si>
  <si>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</si>
  <si>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</si>
  <si>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</si>
  <si>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</si>
  <si>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</si>
  <si>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</si>
  <si>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</si>
  <si>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</si>
  <si>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</si>
  <si>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</si>
  <si>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</si>
  <si>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</si>
  <si>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</si>
  <si>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</si>
  <si>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</si>
  <si>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</si>
  <si>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</si>
  <si>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</si>
  <si>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</si>
  <si>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</si>
  <si>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</si>
  <si>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</si>
  <si>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</si>
  <si>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</si>
  <si>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</si>
  <si>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</si>
  <si>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</si>
  <si>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</si>
  <si>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</si>
  <si>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</si>
  <si>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</si>
  <si>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</si>
  <si>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</si>
  <si>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</si>
  <si>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</si>
  <si>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</si>
  <si>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</si>
  <si>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</si>
  <si>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</si>
  <si>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</si>
  <si>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</si>
  <si>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</si>
  <si>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</si>
  <si>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</si>
  <si>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</si>
  <si>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</si>
  <si>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</si>
  <si>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</si>
  <si>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</si>
  <si>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</si>
  <si>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</si>
  <si>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</si>
  <si>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</si>
  <si>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</si>
  <si>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</si>
  <si>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</si>
  <si>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</si>
  <si>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</si>
  <si>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</si>
  <si>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</si>
  <si>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</si>
  <si>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</si>
  <si>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</si>
  <si>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</si>
  <si>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</si>
  <si>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</si>
  <si>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</si>
  <si>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</si>
  <si>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</si>
  <si>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</si>
  <si>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</si>
  <si>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</si>
  <si>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</si>
  <si>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</si>
  <si>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</si>
  <si>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</si>
  <si>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</si>
  <si>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</si>
  <si>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</si>
  <si>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</si>
  <si>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</si>
  <si>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</si>
  <si>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</si>
  <si>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</si>
  <si>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</si>
  <si>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</si>
  <si>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</si>
  <si>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</si>
  <si>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</si>
  <si>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</si>
  <si>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</si>
  <si>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</si>
  <si>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</si>
  <si>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</si>
  <si>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</si>
  <si>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</si>
  <si>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</si>
  <si>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</si>
  <si>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</si>
  <si>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</si>
  <si>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</si>
  <si>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</si>
  <si>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</si>
  <si>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</si>
  <si>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</si>
  <si>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</si>
  <si>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</si>
  <si>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</si>
  <si>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</si>
  <si>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</si>
  <si>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</si>
  <si>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</si>
  <si>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</si>
  <si>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</si>
  <si>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</si>
  <si>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</si>
  <si>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</si>
  <si>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</si>
  <si>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</si>
  <si>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</si>
  <si>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</si>
  <si>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</si>
  <si>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</si>
  <si>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</si>
  <si>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</si>
  <si>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</si>
  <si>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</si>
  <si>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</si>
  <si>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</si>
  <si>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</si>
  <si>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</si>
  <si>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</si>
  <si>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</si>
  <si>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</si>
  <si>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</si>
  <si>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</si>
  <si>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</si>
  <si>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</si>
  <si>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</si>
  <si>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</si>
  <si>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</si>
  <si>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</si>
  <si>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</si>
  <si>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</si>
  <si>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</si>
  <si>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</si>
  <si>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</si>
  <si>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</si>
  <si>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</si>
  <si>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</si>
  <si>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</si>
  <si>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</si>
  <si>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</si>
  <si>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</si>
  <si>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</si>
  <si>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</si>
  <si>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</si>
  <si>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</si>
  <si>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</si>
  <si>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</si>
  <si>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</si>
  <si>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Gestión de Recursos Físicos y Ambiental</t>
  </si>
  <si>
    <t>Evaluación y Mejoramiento</t>
  </si>
  <si>
    <t>EC-01</t>
  </si>
  <si>
    <t xml:space="preserve">Determinar el cumplimiento de las actividades enmarcadas en el Plan Anual de Auditorías aprobado para la vigencia </t>
  </si>
  <si>
    <t>GD-01</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</si>
  <si>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</si>
  <si>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</si>
  <si>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</si>
  <si>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</si>
  <si>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</si>
  <si>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</si>
  <si>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</si>
  <si>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</si>
  <si>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</si>
  <si>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</si>
  <si>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</si>
  <si>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</si>
  <si>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</si>
  <si>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</si>
  <si>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</si>
  <si>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</si>
  <si>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</si>
  <si>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</si>
  <si>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</si>
  <si>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</si>
  <si>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</si>
  <si>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</si>
  <si>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</si>
  <si>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</si>
  <si>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</si>
  <si>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</si>
  <si>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</si>
  <si>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</si>
  <si>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</si>
  <si>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</si>
  <si>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</si>
  <si>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</si>
  <si>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</si>
  <si>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</si>
  <si>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</si>
  <si>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</si>
  <si>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</si>
  <si>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</si>
  <si>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</si>
  <si>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</si>
  <si>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</si>
  <si>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</si>
  <si>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</si>
  <si>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</si>
  <si>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</si>
  <si>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</si>
  <si>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</si>
  <si>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</si>
  <si>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</si>
  <si>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</si>
  <si>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</si>
  <si>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</si>
  <si>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</si>
  <si>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</si>
  <si>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</si>
  <si>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</si>
  <si>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</si>
  <si>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</si>
  <si>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</si>
  <si>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Porcentaje de Límite de concentración de recursos en cuentas bancarias del IDEP por entidad financiera (Banco Av Villas)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</si>
  <si>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</si>
  <si>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</si>
  <si>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</si>
  <si>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</si>
  <si>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</si>
  <si>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</si>
  <si>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</si>
  <si>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</si>
  <si>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</si>
  <si>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</si>
  <si>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</si>
  <si>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</si>
  <si>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</si>
  <si>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</si>
  <si>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</si>
  <si>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</si>
  <si>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Medir el porcentaje de ejecución del PAC en el periodo</t>
  </si>
  <si>
    <t>Mayor a 85,1%</t>
  </si>
  <si>
    <t>Entre 60,1% y 85%</t>
  </si>
  <si>
    <t>Menor a 60%</t>
  </si>
  <si>
    <t>Porcentaje de avance en la ejecución del Plan de adecuación y sostenibilidad del SIG con referente MIPG 2019</t>
  </si>
  <si>
    <t>Medir el cumplimiento de las actividades relacionadas con el plan de mantenimiento Institucional para la vigencia</t>
  </si>
  <si>
    <t>GRF-05</t>
  </si>
  <si>
    <t>Entre 51% y 89,9%</t>
  </si>
  <si>
    <t>Menor a 50,9%</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</si>
  <si>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</si>
  <si>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</si>
  <si>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</si>
  <si>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</si>
  <si>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</si>
  <si>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</si>
  <si>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</si>
  <si>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</si>
  <si>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</si>
  <si>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</si>
  <si>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</si>
  <si>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</si>
  <si>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</si>
  <si>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</si>
  <si>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</si>
  <si>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</si>
  <si>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</si>
  <si>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</si>
  <si>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</si>
  <si>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</si>
  <si>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</si>
  <si>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</si>
  <si>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</si>
  <si>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</si>
  <si>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</si>
  <si>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</si>
  <si>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</si>
  <si>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</si>
  <si>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</si>
  <si>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</si>
  <si>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</si>
  <si>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</si>
  <si>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</si>
  <si>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</si>
  <si>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</si>
  <si>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</si>
  <si>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</si>
  <si>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</si>
  <si>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</si>
  <si>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GF-07</t>
  </si>
  <si>
    <t>Porcentaje de cumplimiento en el reporte de información trimestral</t>
  </si>
  <si>
    <t>Entre 90% y 94,9%</t>
  </si>
  <si>
    <t>Menor a 89,9%</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</si>
  <si>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</si>
  <si>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</si>
  <si>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</si>
  <si>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</si>
  <si>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Entre 90% y 99%</t>
  </si>
  <si>
    <t>Mayor a 99,1%</t>
  </si>
  <si>
    <t>Menor a 89%</t>
  </si>
  <si>
    <t>Evaluación de las acciones preventivas, correctivas y de mejora del SG SST</t>
  </si>
  <si>
    <t>GTH-14</t>
  </si>
  <si>
    <t>GTH-15</t>
  </si>
  <si>
    <t>Mayor a 8,1%</t>
  </si>
  <si>
    <t>Entre 3,1% y 8%</t>
  </si>
  <si>
    <t>Menor al 3%</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</si>
  <si>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</si>
  <si>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</si>
  <si>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</si>
  <si>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</si>
  <si>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CID-03</t>
  </si>
  <si>
    <t xml:space="preserve">Anual </t>
  </si>
  <si>
    <t xml:space="preserve">Cantidad de Docentes y agentes educativos  de  las  estrategias de desarrollo pedagógico permanente  y situada y la promoción y apoyo a colectivos, redes, y docentes investigadores e innovadores de los colegios públicos de Bogotá. </t>
  </si>
  <si>
    <t>Cantidad de publicaciones realizadas en el desarrollo de la estrategia de socialización, divulgación  y gestión del conocimiento</t>
  </si>
  <si>
    <t>Conocer la cantidad de publicaciones realizadas en el desarrollo de la estrategia de socialización, divulgación  y gestión del conocimiento derivado de las investigaciones y publicaciones del IDEP y de los docentes del Distrito,  mediante las  producciones  como:  libros, la Revista Educación y Ciudad, Repositorios, Podcasts, Magazín Aula Urbana, y /o  IDEP-RED. Con el fin de  comunicar,  divulgar y gestionar el conocimiento del IDEP.</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</si>
  <si>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</si>
  <si>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Entre 70% y 89%</t>
  </si>
  <si>
    <t>Menor a 300</t>
  </si>
  <si>
    <t xml:space="preserve">TIPO  DE PROCESO </t>
  </si>
  <si>
    <t xml:space="preserve">TIPO DE INDICADOR </t>
  </si>
  <si>
    <t xml:space="preserve">Eficacia </t>
  </si>
  <si>
    <t>Eficiencia</t>
  </si>
  <si>
    <t>Efectividad</t>
  </si>
  <si>
    <t>DIC-01</t>
  </si>
  <si>
    <t>Menor a 5%</t>
  </si>
  <si>
    <t>IDP-01</t>
  </si>
  <si>
    <t>IDP-02</t>
  </si>
  <si>
    <t>DIC-02</t>
  </si>
  <si>
    <t>CUADRO DE MANDO INTEGRAL - CMI
INSTITUTO PARA LA INVESTIGACIÓN EDUCATIVA Y EL DESARROLLO PEDAGÓGICO - IDEP
INDICADORES 2022</t>
  </si>
  <si>
    <t>Cantidad de socializaciones y/o capacitaciones relacionadas con derechos, deberes, prohibiciones, incompatibilidades, impedimentos, inhabilidades y conflictos de intereses en el marco de la Ley Disciplinaria</t>
  </si>
  <si>
    <t xml:space="preserve">Socializar y capacitar en la normatividad relacionada con derechos, deberes, prohibiciones, incompatibilidades, impedimentos, inhabilidades y conflictos de intereses en el marco de la Ley Disciplinaria </t>
  </si>
  <si>
    <t xml:space="preserve">Verificar el cumplimiento de actividades del plan de trabajo anual mediante el seguimiento trimestral, para garantizar su cumplimiento y establecer las acciones preventivas, correctivas o de mejora pertinentes. </t>
  </si>
  <si>
    <t xml:space="preserve">Realizar seguimiento a la ejecución de las evaluaciones medicas ocupacionales </t>
  </si>
  <si>
    <t>GTH-09</t>
  </si>
  <si>
    <t>Medir el valor mínimo de concentración de recursos en el Banco Av Villas</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</si>
  <si>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</si>
  <si>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 xml:space="preserve">Cumplimiento al Plan de Mantenimiento preventivo y/o Correctivo ejecutadas en el período </t>
  </si>
  <si>
    <t>Mayor a 500,000</t>
  </si>
  <si>
    <t>Entre 200,001 y 499,000</t>
  </si>
  <si>
    <t>Menor a 200,000</t>
  </si>
  <si>
    <t xml:space="preserve">Porcentaje de actuaciones procesales (judiciales y/o legales y/o jurídicas ) realizadas oportunamente </t>
  </si>
  <si>
    <t>Medir la realización de las actuaciones procesales (judiciales y/o legales y/o jurídicas ) de manera oportuna</t>
  </si>
  <si>
    <t>GC-03</t>
  </si>
  <si>
    <t>Porcentaje de las solicitudes de modificación radicadas para tramitar</t>
  </si>
  <si>
    <t>Medir la cantidad de solicitudes de modificación atendidas por la Oficina Asesora Jurídica en el periodo.</t>
  </si>
  <si>
    <t>Porcentaje de ejecución de el Plan Institucional de archivos - PINAR para la vigencia 2022</t>
  </si>
  <si>
    <t>Medir el avance en la ejecución del Plan Institucional de archivos - PINAR para la vigencia 2022</t>
  </si>
  <si>
    <t>Entre 80% y 94%</t>
  </si>
  <si>
    <t>Mayor a 2009</t>
  </si>
  <si>
    <t>Entre 1001 a 2010</t>
  </si>
  <si>
    <t>Mayor a 3,99</t>
  </si>
  <si>
    <t>Entre2,5 y 3,9</t>
  </si>
  <si>
    <t>Menor a 2,4</t>
  </si>
  <si>
    <t xml:space="preserve">Porcentaje de variación de seguidores de las redes sociales institucionales del IDEP </t>
  </si>
  <si>
    <t>Identificar el porcentaje de variación de seguidores que tienen las redes sociales del IDEP  como Facebook, Twitter, Instagram y YouTube para la vigencia 2022  con el fin de mejorar  como  se divulga la información del IDEP a través de estos medios.</t>
  </si>
  <si>
    <t>Mayor a 5%</t>
  </si>
  <si>
    <t>Entre 3,1% y 5%</t>
  </si>
  <si>
    <t>Mayor a 16</t>
  </si>
  <si>
    <t>Entre 9 y 16</t>
  </si>
  <si>
    <t>Menor a 9</t>
  </si>
  <si>
    <t>N.A</t>
  </si>
  <si>
    <t>Mnesual</t>
  </si>
  <si>
    <t>Avance en las investigaciones socioeducativas en el marco del ODS 4 y en  las investigaciones para optimizar la gestión de la información y el conocimiento de los procesos de seguimiento a la política sectorial</t>
  </si>
  <si>
    <t>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t>
  </si>
  <si>
    <t>2.48</t>
  </si>
  <si>
    <t>AC-01</t>
  </si>
  <si>
    <t xml:space="preserve">Nivel de satisfacción por parte de los usuarios de los servicios del IDEP </t>
  </si>
  <si>
    <t>Identificar el nivel de satisfacción, por parte de los usuarios, de los servicios del IDEP (Atención a PQRS, Participación en eventos, Postulación de Artículos en la Revista Educación y Ciudad y Consultas al Centro de Recursos)</t>
  </si>
  <si>
    <t>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</si>
</sst>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s>
  <fonts count="55"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8"/>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
      <left style="thin">
        <color indexed="64"/>
      </left>
      <right style="thin">
        <color indexed="64"/>
      </right>
      <top style="thin">
        <color indexed="64"/>
      </top>
      <bottom/>
      <diagonal/>
    </border>
  </borders>
  <cellStyleXfs count="76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cellStyleXfs>
  <cellXfs count="248">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8"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8"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8" applyFont="1" applyBorder="1" applyAlignment="1">
      <alignment horizontal="center" vertical="center" wrapText="1"/>
    </xf>
    <xf numFmtId="9" fontId="8" fillId="0" borderId="14" xfId="758"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8"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8" applyFont="1" applyFill="1" applyAlignment="1"/>
    <xf numFmtId="0" fontId="7" fillId="24" borderId="16" xfId="0" applyFont="1" applyFill="1" applyBorder="1" applyAlignment="1">
      <alignment horizontal="center" vertical="top" wrapText="1"/>
    </xf>
    <xf numFmtId="9" fontId="8" fillId="23" borderId="9" xfId="758" applyFont="1" applyFill="1" applyBorder="1" applyAlignment="1">
      <alignment horizontal="center" vertical="center" wrapText="1"/>
    </xf>
    <xf numFmtId="9" fontId="8" fillId="23" borderId="15" xfId="758" applyFont="1" applyFill="1" applyBorder="1" applyAlignment="1">
      <alignment horizontal="center" vertical="center" wrapText="1"/>
    </xf>
    <xf numFmtId="9" fontId="8" fillId="23" borderId="10" xfId="758"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8"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8" applyFont="1" applyFill="1" applyBorder="1" applyAlignment="1">
      <alignment horizontal="center" vertical="center" wrapText="1"/>
    </xf>
    <xf numFmtId="9" fontId="38" fillId="23" borderId="10" xfId="758"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8" applyFont="1" applyFill="1" applyBorder="1" applyAlignment="1">
      <alignment horizontal="center" vertical="center" wrapText="1"/>
    </xf>
    <xf numFmtId="9" fontId="37" fillId="23" borderId="9" xfId="758" applyFont="1" applyFill="1" applyBorder="1" applyAlignment="1">
      <alignment horizontal="center" vertical="center" wrapText="1"/>
    </xf>
    <xf numFmtId="9" fontId="37" fillId="23" borderId="10" xfId="758" applyFont="1" applyFill="1" applyBorder="1" applyAlignment="1">
      <alignment horizontal="center" vertical="center" wrapText="1"/>
    </xf>
    <xf numFmtId="167" fontId="37" fillId="23" borderId="10" xfId="758"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8"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9" fontId="1" fillId="0" borderId="9" xfId="758" applyFont="1" applyFill="1" applyBorder="1" applyAlignment="1">
      <alignment horizontal="center" vertical="center"/>
    </xf>
    <xf numFmtId="9" fontId="43" fillId="0" borderId="9" xfId="758"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8" applyFont="1" applyFill="1" applyBorder="1" applyAlignment="1">
      <alignment horizontal="center" vertical="center" wrapText="1"/>
    </xf>
    <xf numFmtId="10" fontId="0" fillId="30" borderId="9" xfId="758" applyNumberFormat="1" applyFont="1" applyFill="1" applyBorder="1" applyAlignment="1">
      <alignment horizontal="center" vertical="center" wrapText="1"/>
    </xf>
    <xf numFmtId="1" fontId="0" fillId="30" borderId="9" xfId="758"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9" fontId="43" fillId="0" borderId="9" xfId="758" applyFont="1" applyFill="1" applyBorder="1" applyAlignment="1">
      <alignment horizontal="center" vertical="center"/>
    </xf>
    <xf numFmtId="0" fontId="43" fillId="0" borderId="9" xfId="758"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8" applyNumberFormat="1" applyFont="1" applyFill="1" applyBorder="1" applyAlignment="1">
      <alignment horizontal="center" vertical="center" wrapText="1"/>
    </xf>
    <xf numFmtId="10" fontId="43" fillId="0" borderId="9" xfId="758"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0" fontId="0" fillId="0" borderId="9" xfId="758" applyNumberFormat="1" applyFont="1" applyFill="1" applyBorder="1" applyAlignment="1">
      <alignment horizontal="center" vertical="center"/>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8"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8" applyNumberFormat="1" applyFont="1" applyFill="1" applyBorder="1" applyAlignment="1">
      <alignment horizontal="center" vertical="center" wrapText="1"/>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 fontId="1" fillId="30" borderId="9" xfId="61" applyNumberFormat="1" applyFont="1" applyFill="1" applyBorder="1" applyAlignment="1">
      <alignment horizontal="center" vertical="center"/>
    </xf>
    <xf numFmtId="170" fontId="43" fillId="0" borderId="9" xfId="61" applyNumberFormat="1" applyFont="1" applyFill="1" applyBorder="1" applyAlignment="1">
      <alignment horizontal="center" vertical="center" wrapText="1"/>
    </xf>
    <xf numFmtId="9" fontId="0" fillId="0" borderId="9" xfId="758"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8" applyFont="1" applyFill="1" applyBorder="1" applyAlignment="1">
      <alignment horizontal="center" vertical="center"/>
    </xf>
    <xf numFmtId="167" fontId="0" fillId="30" borderId="9" xfId="758" applyNumberFormat="1" applyFont="1" applyFill="1" applyBorder="1" applyAlignment="1">
      <alignment horizontal="center" vertical="center"/>
    </xf>
    <xf numFmtId="167" fontId="1" fillId="30" borderId="9" xfId="758" applyNumberFormat="1" applyFont="1" applyFill="1" applyBorder="1" applyAlignment="1">
      <alignment horizontal="center" vertical="center" wrapText="1"/>
    </xf>
    <xf numFmtId="9" fontId="43" fillId="30" borderId="9" xfId="758" applyFont="1" applyFill="1" applyBorder="1" applyAlignment="1">
      <alignment horizontal="center" vertical="center" wrapText="1"/>
    </xf>
    <xf numFmtId="9" fontId="1" fillId="30" borderId="9" xfId="758"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8" applyFont="1" applyFill="1" applyBorder="1" applyAlignment="1">
      <alignment horizontal="center" vertical="center"/>
    </xf>
    <xf numFmtId="9" fontId="1" fillId="30" borderId="9" xfId="758"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1" fontId="47" fillId="0" borderId="9" xfId="758" applyNumberFormat="1" applyFont="1" applyFill="1" applyBorder="1" applyAlignment="1">
      <alignment horizontal="center" vertical="center" wrapText="1"/>
    </xf>
    <xf numFmtId="9" fontId="43" fillId="30" borderId="9" xfId="758" applyNumberFormat="1" applyFont="1" applyFill="1" applyBorder="1" applyAlignment="1">
      <alignment horizontal="center" vertical="center" wrapText="1"/>
    </xf>
    <xf numFmtId="1" fontId="0" fillId="0" borderId="9" xfId="758" applyNumberFormat="1" applyFont="1" applyFill="1" applyBorder="1" applyAlignment="1">
      <alignment horizontal="center" vertical="center"/>
    </xf>
    <xf numFmtId="2" fontId="47" fillId="30" borderId="9" xfId="758" applyNumberFormat="1" applyFont="1" applyFill="1" applyBorder="1" applyAlignment="1">
      <alignment horizontal="center" vertical="center" wrapText="1"/>
    </xf>
    <xf numFmtId="0" fontId="0" fillId="30" borderId="0" xfId="0" applyFill="1" applyAlignment="1">
      <alignment horizontal="center" vertical="center" wrapText="1"/>
    </xf>
    <xf numFmtId="10" fontId="0" fillId="30" borderId="9" xfId="758" applyNumberFormat="1" applyFont="1" applyFill="1" applyBorder="1" applyAlignment="1">
      <alignment horizontal="center" vertical="center"/>
    </xf>
    <xf numFmtId="9" fontId="0" fillId="0" borderId="9" xfId="758"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30" borderId="9" xfId="0" applyFill="1" applyBorder="1" applyAlignment="1">
      <alignment horizontal="center" vertical="center" wrapText="1"/>
    </xf>
    <xf numFmtId="170" fontId="43" fillId="0" borderId="9" xfId="61" applyNumberFormat="1" applyFont="1" applyFill="1" applyBorder="1" applyAlignment="1">
      <alignment horizontal="center" vertical="center"/>
    </xf>
    <xf numFmtId="165" fontId="1" fillId="0" borderId="9" xfId="61" applyFont="1" applyFill="1" applyBorder="1" applyAlignment="1">
      <alignment horizontal="center" vertical="center"/>
    </xf>
    <xf numFmtId="0" fontId="0" fillId="0" borderId="9" xfId="0" applyFill="1" applyBorder="1" applyAlignment="1">
      <alignment vertical="center" wrapText="1"/>
    </xf>
    <xf numFmtId="0" fontId="0" fillId="30" borderId="9" xfId="0" applyFill="1" applyBorder="1" applyAlignment="1">
      <alignment vertical="center" wrapText="1"/>
    </xf>
    <xf numFmtId="0" fontId="0" fillId="0" borderId="0" xfId="0" applyAlignment="1">
      <alignment horizontal="center" vertical="center" wrapText="1"/>
    </xf>
    <xf numFmtId="0" fontId="0" fillId="0" borderId="9" xfId="0" applyBorder="1" applyAlignment="1">
      <alignment vertical="center" wrapText="1"/>
    </xf>
    <xf numFmtId="9" fontId="47" fillId="0" borderId="9" xfId="758" applyFont="1" applyFill="1" applyBorder="1" applyAlignment="1">
      <alignment horizontal="center" vertical="center" wrapText="1"/>
    </xf>
    <xf numFmtId="9" fontId="53" fillId="0" borderId="0" xfId="0" applyNumberFormat="1" applyFont="1" applyBorder="1" applyAlignment="1">
      <alignment horizontal="center" vertical="center" wrapText="1"/>
    </xf>
    <xf numFmtId="0" fontId="0" fillId="0" borderId="0" xfId="0" applyAlignment="1">
      <alignment horizontal="center" vertical="center" wrapText="1"/>
    </xf>
    <xf numFmtId="9" fontId="0" fillId="0" borderId="0" xfId="758" applyFont="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49" fontId="1" fillId="0" borderId="25" xfId="0" applyNumberFormat="1" applyFont="1" applyFill="1" applyBorder="1" applyAlignment="1">
      <alignment vertical="center" wrapText="1"/>
    </xf>
    <xf numFmtId="2" fontId="1" fillId="0" borderId="9" xfId="758" applyNumberFormat="1" applyFont="1" applyFill="1" applyBorder="1" applyAlignment="1">
      <alignment horizontal="center" vertical="center" wrapText="1"/>
    </xf>
    <xf numFmtId="9" fontId="48" fillId="32" borderId="9" xfId="758" applyFont="1" applyFill="1" applyBorder="1" applyAlignment="1">
      <alignment vertical="center" wrapText="1"/>
    </xf>
    <xf numFmtId="10" fontId="48" fillId="32" borderId="9" xfId="0" applyNumberFormat="1" applyFont="1" applyFill="1" applyBorder="1" applyAlignment="1">
      <alignment vertical="center" wrapText="1"/>
    </xf>
    <xf numFmtId="10" fontId="43" fillId="30" borderId="9" xfId="758" applyNumberFormat="1" applyFont="1" applyFill="1" applyBorder="1" applyAlignment="1">
      <alignment horizontal="center" vertical="center" wrapText="1"/>
    </xf>
    <xf numFmtId="0" fontId="0" fillId="0"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9" fontId="43" fillId="0" borderId="9" xfId="758" applyNumberFormat="1" applyFont="1" applyFill="1" applyBorder="1" applyAlignment="1">
      <alignment horizontal="center" vertical="center"/>
    </xf>
    <xf numFmtId="1" fontId="1" fillId="0" borderId="9" xfId="758" applyNumberFormat="1" applyFont="1" applyFill="1" applyBorder="1" applyAlignment="1">
      <alignment horizontal="center" vertical="center" wrapText="1"/>
    </xf>
    <xf numFmtId="10" fontId="1" fillId="0" borderId="9" xfId="758" applyNumberFormat="1" applyFont="1" applyFill="1" applyBorder="1" applyAlignment="1">
      <alignment horizontal="center" vertical="center" wrapText="1"/>
    </xf>
    <xf numFmtId="10" fontId="47" fillId="0" borderId="9" xfId="758" applyNumberFormat="1" applyFont="1" applyFill="1" applyBorder="1" applyAlignment="1">
      <alignment horizontal="center" vertical="center" wrapText="1"/>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8" applyNumberFormat="1" applyFont="1" applyFill="1" applyBorder="1" applyAlignment="1">
      <alignment horizontal="center" vertical="center" wrapText="1"/>
    </xf>
    <xf numFmtId="9" fontId="39" fillId="23" borderId="13" xfId="758" applyNumberFormat="1" applyFont="1" applyFill="1" applyBorder="1" applyAlignment="1">
      <alignment horizontal="center" vertical="center" wrapText="1"/>
    </xf>
    <xf numFmtId="9" fontId="39" fillId="23" borderId="24" xfId="758"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30" borderId="9" xfId="0" applyFont="1" applyFill="1" applyBorder="1" applyAlignment="1">
      <alignment vertical="center" wrapText="1"/>
    </xf>
    <xf numFmtId="0" fontId="0" fillId="30" borderId="9" xfId="0" applyFill="1" applyBorder="1" applyAlignment="1">
      <alignment vertical="center" wrapText="1"/>
    </xf>
    <xf numFmtId="0" fontId="1" fillId="30" borderId="15" xfId="0" applyFont="1" applyFill="1" applyBorder="1" applyAlignment="1">
      <alignment vertical="center" wrapText="1"/>
    </xf>
    <xf numFmtId="0" fontId="0" fillId="30" borderId="15" xfId="0" applyFill="1" applyBorder="1" applyAlignment="1">
      <alignmen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0" fontId="41" fillId="0" borderId="18" xfId="0" applyFont="1" applyBorder="1" applyAlignment="1">
      <alignment horizontal="center" vertical="center" wrapText="1"/>
    </xf>
    <xf numFmtId="0" fontId="33" fillId="27" borderId="9" xfId="0" applyFont="1" applyFill="1" applyBorder="1" applyAlignment="1">
      <alignment horizontal="center" vertical="center" wrapText="1"/>
    </xf>
    <xf numFmtId="49" fontId="33" fillId="27" borderId="9" xfId="0" applyNumberFormat="1" applyFont="1" applyFill="1" applyBorder="1" applyAlignment="1">
      <alignment horizontal="center" vertical="center" wrapText="1"/>
    </xf>
    <xf numFmtId="166" fontId="42" fillId="0" borderId="0" xfId="0" applyNumberFormat="1" applyFont="1" applyBorder="1" applyAlignment="1">
      <alignment horizontal="center" vertical="center" wrapText="1"/>
    </xf>
    <xf numFmtId="171" fontId="33" fillId="27" borderId="9" xfId="0"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30" borderId="9" xfId="0" applyFont="1" applyFill="1" applyBorder="1" applyAlignment="1">
      <alignment horizontal="left" vertical="center" wrapText="1"/>
    </xf>
    <xf numFmtId="0" fontId="1" fillId="30" borderId="31" xfId="0" applyFont="1" applyFill="1" applyBorder="1" applyAlignment="1">
      <alignment vertical="center" wrapText="1"/>
    </xf>
    <xf numFmtId="0" fontId="0" fillId="30" borderId="31" xfId="0" applyFill="1" applyBorder="1" applyAlignment="1">
      <alignment vertical="center" wrapText="1"/>
    </xf>
    <xf numFmtId="0" fontId="1" fillId="30" borderId="25" xfId="0" applyFont="1" applyFill="1" applyBorder="1" applyAlignment="1">
      <alignment horizontal="left" vertical="center" wrapText="1"/>
    </xf>
    <xf numFmtId="0" fontId="1" fillId="30" borderId="26" xfId="0" applyFont="1" applyFill="1" applyBorder="1" applyAlignment="1">
      <alignment horizontal="left" vertical="center" wrapText="1"/>
    </xf>
    <xf numFmtId="0" fontId="1" fillId="0" borderId="0" xfId="0" applyFont="1" applyAlignment="1">
      <alignment horizontal="center"/>
    </xf>
    <xf numFmtId="0" fontId="0" fillId="0" borderId="0" xfId="0"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52"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51" fillId="0" borderId="0" xfId="0" applyFont="1" applyAlignment="1">
      <alignment horizontal="center" vertical="center"/>
    </xf>
  </cellXfs>
  <cellStyles count="76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a 2" xfId="28"/>
    <cellStyle name="Euro" xfId="29"/>
    <cellStyle name="Euro 10" xfId="30"/>
    <cellStyle name="Euro 11" xfId="31"/>
    <cellStyle name="Euro 12" xfId="32"/>
    <cellStyle name="Euro 13" xfId="33"/>
    <cellStyle name="Euro 14" xfId="34"/>
    <cellStyle name="Euro 15" xfId="35"/>
    <cellStyle name="Euro 16" xfId="36"/>
    <cellStyle name="Euro 17" xfId="37"/>
    <cellStyle name="Euro 18" xfId="38"/>
    <cellStyle name="Euro 19" xfId="39"/>
    <cellStyle name="Euro 2" xfId="40"/>
    <cellStyle name="Euro 20" xfId="41"/>
    <cellStyle name="Euro 21" xfId="42"/>
    <cellStyle name="Euro 22" xfId="43"/>
    <cellStyle name="Euro 23" xfId="44"/>
    <cellStyle name="Euro 3" xfId="45"/>
    <cellStyle name="Euro 4" xfId="46"/>
    <cellStyle name="Euro 5" xfId="47"/>
    <cellStyle name="Euro 6" xfId="48"/>
    <cellStyle name="Euro 7" xfId="49"/>
    <cellStyle name="Euro 8" xfId="50"/>
    <cellStyle name="Euro 9" xfId="51"/>
    <cellStyle name="Explanatory Text" xfId="52"/>
    <cellStyle name="Good" xfId="53"/>
    <cellStyle name="Heading 1" xfId="54"/>
    <cellStyle name="Heading 2" xfId="55"/>
    <cellStyle name="Heading 3" xfId="56"/>
    <cellStyle name="Heading 4" xfId="57"/>
    <cellStyle name="Hipervínculo" xfId="58" builtinId="8"/>
    <cellStyle name="Input" xfId="59"/>
    <cellStyle name="Linked Cell" xfId="60"/>
    <cellStyle name="Millares" xfId="61" builtinId="3"/>
    <cellStyle name="Millares 58" xfId="62"/>
    <cellStyle name="Millares 7" xfId="63"/>
    <cellStyle name="Millares 7 2" xfId="64"/>
    <cellStyle name="Moneda 2 2" xfId="65"/>
    <cellStyle name="Normal" xfId="0" builtinId="0"/>
    <cellStyle name="Normal 2 10" xfId="66"/>
    <cellStyle name="Normal 2 100" xfId="67"/>
    <cellStyle name="Normal 2 101" xfId="68"/>
    <cellStyle name="Normal 2 102" xfId="69"/>
    <cellStyle name="Normal 2 103" xfId="70"/>
    <cellStyle name="Normal 2 104" xfId="71"/>
    <cellStyle name="Normal 2 105" xfId="72"/>
    <cellStyle name="Normal 2 106" xfId="73"/>
    <cellStyle name="Normal 2 107" xfId="74"/>
    <cellStyle name="Normal 2 108" xfId="75"/>
    <cellStyle name="Normal 2 109" xfId="76"/>
    <cellStyle name="Normal 2 11" xfId="77"/>
    <cellStyle name="Normal 2 110" xfId="78"/>
    <cellStyle name="Normal 2 111" xfId="79"/>
    <cellStyle name="Normal 2 112" xfId="80"/>
    <cellStyle name="Normal 2 113" xfId="81"/>
    <cellStyle name="Normal 2 114" xfId="82"/>
    <cellStyle name="Normal 2 115" xfId="83"/>
    <cellStyle name="Normal 2 116" xfId="84"/>
    <cellStyle name="Normal 2 117" xfId="85"/>
    <cellStyle name="Normal 2 118" xfId="86"/>
    <cellStyle name="Normal 2 119" xfId="87"/>
    <cellStyle name="Normal 2 12" xfId="88"/>
    <cellStyle name="Normal 2 120" xfId="89"/>
    <cellStyle name="Normal 2 121" xfId="90"/>
    <cellStyle name="Normal 2 122" xfId="91"/>
    <cellStyle name="Normal 2 123" xfId="92"/>
    <cellStyle name="Normal 2 124" xfId="93"/>
    <cellStyle name="Normal 2 125" xfId="94"/>
    <cellStyle name="Normal 2 126" xfId="95"/>
    <cellStyle name="Normal 2 127" xfId="96"/>
    <cellStyle name="Normal 2 128" xfId="97"/>
    <cellStyle name="Normal 2 129" xfId="98"/>
    <cellStyle name="Normal 2 13" xfId="99"/>
    <cellStyle name="Normal 2 130" xfId="100"/>
    <cellStyle name="Normal 2 131" xfId="101"/>
    <cellStyle name="Normal 2 132" xfId="102"/>
    <cellStyle name="Normal 2 133" xfId="103"/>
    <cellStyle name="Normal 2 134" xfId="104"/>
    <cellStyle name="Normal 2 135" xfId="105"/>
    <cellStyle name="Normal 2 136" xfId="106"/>
    <cellStyle name="Normal 2 137" xfId="107"/>
    <cellStyle name="Normal 2 138" xfId="108"/>
    <cellStyle name="Normal 2 139" xfId="109"/>
    <cellStyle name="Normal 2 14" xfId="110"/>
    <cellStyle name="Normal 2 140" xfId="111"/>
    <cellStyle name="Normal 2 141" xfId="112"/>
    <cellStyle name="Normal 2 142" xfId="113"/>
    <cellStyle name="Normal 2 143" xfId="114"/>
    <cellStyle name="Normal 2 144" xfId="115"/>
    <cellStyle name="Normal 2 145" xfId="116"/>
    <cellStyle name="Normal 2 146" xfId="117"/>
    <cellStyle name="Normal 2 147" xfId="118"/>
    <cellStyle name="Normal 2 148" xfId="119"/>
    <cellStyle name="Normal 2 149" xfId="120"/>
    <cellStyle name="Normal 2 15" xfId="121"/>
    <cellStyle name="Normal 2 15 10" xfId="122"/>
    <cellStyle name="Normal 2 15 11" xfId="123"/>
    <cellStyle name="Normal 2 15 12" xfId="124"/>
    <cellStyle name="Normal 2 15 13" xfId="125"/>
    <cellStyle name="Normal 2 15 14" xfId="126"/>
    <cellStyle name="Normal 2 15 15" xfId="127"/>
    <cellStyle name="Normal 2 15 16" xfId="128"/>
    <cellStyle name="Normal 2 15 17" xfId="129"/>
    <cellStyle name="Normal 2 15 18" xfId="130"/>
    <cellStyle name="Normal 2 15 19" xfId="131"/>
    <cellStyle name="Normal 2 15 2" xfId="132"/>
    <cellStyle name="Normal 2 15 20" xfId="133"/>
    <cellStyle name="Normal 2 15 21" xfId="134"/>
    <cellStyle name="Normal 2 15 3" xfId="135"/>
    <cellStyle name="Normal 2 15 4" xfId="136"/>
    <cellStyle name="Normal 2 15 5" xfId="137"/>
    <cellStyle name="Normal 2 15 6" xfId="138"/>
    <cellStyle name="Normal 2 15 7" xfId="139"/>
    <cellStyle name="Normal 2 15 8" xfId="140"/>
    <cellStyle name="Normal 2 15 9" xfId="141"/>
    <cellStyle name="Normal 2 150" xfId="142"/>
    <cellStyle name="Normal 2 151" xfId="143"/>
    <cellStyle name="Normal 2 152" xfId="144"/>
    <cellStyle name="Normal 2 153" xfId="145"/>
    <cellStyle name="Normal 2 154" xfId="146"/>
    <cellStyle name="Normal 2 155" xfId="147"/>
    <cellStyle name="Normal 2 156" xfId="148"/>
    <cellStyle name="Normal 2 157" xfId="149"/>
    <cellStyle name="Normal 2 158" xfId="150"/>
    <cellStyle name="Normal 2 159" xfId="151"/>
    <cellStyle name="Normal 2 16" xfId="152"/>
    <cellStyle name="Normal 2 16 10" xfId="153"/>
    <cellStyle name="Normal 2 16 11" xfId="154"/>
    <cellStyle name="Normal 2 16 12" xfId="155"/>
    <cellStyle name="Normal 2 16 13" xfId="156"/>
    <cellStyle name="Normal 2 16 14" xfId="157"/>
    <cellStyle name="Normal 2 16 15" xfId="158"/>
    <cellStyle name="Normal 2 16 16" xfId="159"/>
    <cellStyle name="Normal 2 16 17" xfId="160"/>
    <cellStyle name="Normal 2 16 18" xfId="161"/>
    <cellStyle name="Normal 2 16 19" xfId="162"/>
    <cellStyle name="Normal 2 16 2" xfId="163"/>
    <cellStyle name="Normal 2 16 20" xfId="164"/>
    <cellStyle name="Normal 2 16 21" xfId="165"/>
    <cellStyle name="Normal 2 16 3" xfId="166"/>
    <cellStyle name="Normal 2 16 4" xfId="167"/>
    <cellStyle name="Normal 2 16 5" xfId="168"/>
    <cellStyle name="Normal 2 16 6" xfId="169"/>
    <cellStyle name="Normal 2 16 7" xfId="170"/>
    <cellStyle name="Normal 2 16 8" xfId="171"/>
    <cellStyle name="Normal 2 16 9" xfId="172"/>
    <cellStyle name="Normal 2 160" xfId="173"/>
    <cellStyle name="Normal 2 161" xfId="174"/>
    <cellStyle name="Normal 2 162" xfId="175"/>
    <cellStyle name="Normal 2 163" xfId="176"/>
    <cellStyle name="Normal 2 164" xfId="177"/>
    <cellStyle name="Normal 2 165" xfId="178"/>
    <cellStyle name="Normal 2 166" xfId="179"/>
    <cellStyle name="Normal 2 167" xfId="180"/>
    <cellStyle name="Normal 2 168" xfId="181"/>
    <cellStyle name="Normal 2 169" xfId="182"/>
    <cellStyle name="Normal 2 17" xfId="183"/>
    <cellStyle name="Normal 2 17 10" xfId="184"/>
    <cellStyle name="Normal 2 17 11" xfId="185"/>
    <cellStyle name="Normal 2 17 12" xfId="186"/>
    <cellStyle name="Normal 2 17 13" xfId="187"/>
    <cellStyle name="Normal 2 17 14" xfId="188"/>
    <cellStyle name="Normal 2 17 15" xfId="189"/>
    <cellStyle name="Normal 2 17 16" xfId="190"/>
    <cellStyle name="Normal 2 17 17" xfId="191"/>
    <cellStyle name="Normal 2 17 18" xfId="192"/>
    <cellStyle name="Normal 2 17 19" xfId="193"/>
    <cellStyle name="Normal 2 17 2" xfId="194"/>
    <cellStyle name="Normal 2 17 20" xfId="195"/>
    <cellStyle name="Normal 2 17 21" xfId="196"/>
    <cellStyle name="Normal 2 17 3" xfId="197"/>
    <cellStyle name="Normal 2 17 4" xfId="198"/>
    <cellStyle name="Normal 2 17 5" xfId="199"/>
    <cellStyle name="Normal 2 17 6" xfId="200"/>
    <cellStyle name="Normal 2 17 7" xfId="201"/>
    <cellStyle name="Normal 2 17 8" xfId="202"/>
    <cellStyle name="Normal 2 17 9" xfId="203"/>
    <cellStyle name="Normal 2 170" xfId="204"/>
    <cellStyle name="Normal 2 171" xfId="205"/>
    <cellStyle name="Normal 2 172" xfId="206"/>
    <cellStyle name="Normal 2 173" xfId="207"/>
    <cellStyle name="Normal 2 174" xfId="208"/>
    <cellStyle name="Normal 2 175" xfId="209"/>
    <cellStyle name="Normal 2 176" xfId="210"/>
    <cellStyle name="Normal 2 177" xfId="211"/>
    <cellStyle name="Normal 2 178" xfId="212"/>
    <cellStyle name="Normal 2 179" xfId="213"/>
    <cellStyle name="Normal 2 18" xfId="214"/>
    <cellStyle name="Normal 2 180" xfId="215"/>
    <cellStyle name="Normal 2 181" xfId="216"/>
    <cellStyle name="Normal 2 182" xfId="217"/>
    <cellStyle name="Normal 2 183" xfId="218"/>
    <cellStyle name="Normal 2 184" xfId="219"/>
    <cellStyle name="Normal 2 185" xfId="220"/>
    <cellStyle name="Normal 2 186" xfId="221"/>
    <cellStyle name="Normal 2 187" xfId="222"/>
    <cellStyle name="Normal 2 188" xfId="223"/>
    <cellStyle name="Normal 2 189" xfId="224"/>
    <cellStyle name="Normal 2 19" xfId="225"/>
    <cellStyle name="Normal 2 190" xfId="226"/>
    <cellStyle name="Normal 2 191" xfId="227"/>
    <cellStyle name="Normal 2 192" xfId="228"/>
    <cellStyle name="Normal 2 193" xfId="229"/>
    <cellStyle name="Normal 2 194" xfId="230"/>
    <cellStyle name="Normal 2 195" xfId="231"/>
    <cellStyle name="Normal 2 196" xfId="232"/>
    <cellStyle name="Normal 2 197" xfId="233"/>
    <cellStyle name="Normal 2 198" xfId="234"/>
    <cellStyle name="Normal 2 199" xfId="235"/>
    <cellStyle name="Normal 2 2" xfId="236"/>
    <cellStyle name="Normal 2 20" xfId="237"/>
    <cellStyle name="Normal 2 200" xfId="238"/>
    <cellStyle name="Normal 2 201" xfId="239"/>
    <cellStyle name="Normal 2 202" xfId="240"/>
    <cellStyle name="Normal 2 203" xfId="241"/>
    <cellStyle name="Normal 2 204" xfId="242"/>
    <cellStyle name="Normal 2 205" xfId="243"/>
    <cellStyle name="Normal 2 206" xfId="244"/>
    <cellStyle name="Normal 2 207" xfId="245"/>
    <cellStyle name="Normal 2 208" xfId="246"/>
    <cellStyle name="Normal 2 209" xfId="247"/>
    <cellStyle name="Normal 2 21" xfId="248"/>
    <cellStyle name="Normal 2 210" xfId="249"/>
    <cellStyle name="Normal 2 211" xfId="250"/>
    <cellStyle name="Normal 2 212" xfId="251"/>
    <cellStyle name="Normal 2 213" xfId="252"/>
    <cellStyle name="Normal 2 214" xfId="253"/>
    <cellStyle name="Normal 2 215" xfId="254"/>
    <cellStyle name="Normal 2 216" xfId="255"/>
    <cellStyle name="Normal 2 217" xfId="256"/>
    <cellStyle name="Normal 2 218" xfId="257"/>
    <cellStyle name="Normal 2 219" xfId="258"/>
    <cellStyle name="Normal 2 22" xfId="259"/>
    <cellStyle name="Normal 2 220" xfId="260"/>
    <cellStyle name="Normal 2 221" xfId="261"/>
    <cellStyle name="Normal 2 222" xfId="262"/>
    <cellStyle name="Normal 2 223" xfId="263"/>
    <cellStyle name="Normal 2 224" xfId="264"/>
    <cellStyle name="Normal 2 225" xfId="265"/>
    <cellStyle name="Normal 2 226" xfId="266"/>
    <cellStyle name="Normal 2 227" xfId="267"/>
    <cellStyle name="Normal 2 228" xfId="268"/>
    <cellStyle name="Normal 2 229" xfId="269"/>
    <cellStyle name="Normal 2 23" xfId="270"/>
    <cellStyle name="Normal 2 230" xfId="271"/>
    <cellStyle name="Normal 2 231" xfId="272"/>
    <cellStyle name="Normal 2 232" xfId="273"/>
    <cellStyle name="Normal 2 233" xfId="274"/>
    <cellStyle name="Normal 2 234" xfId="275"/>
    <cellStyle name="Normal 2 235" xfId="276"/>
    <cellStyle name="Normal 2 236" xfId="277"/>
    <cellStyle name="Normal 2 237" xfId="278"/>
    <cellStyle name="Normal 2 238" xfId="279"/>
    <cellStyle name="Normal 2 239" xfId="280"/>
    <cellStyle name="Normal 2 24" xfId="281"/>
    <cellStyle name="Normal 2 240" xfId="282"/>
    <cellStyle name="Normal 2 241" xfId="283"/>
    <cellStyle name="Normal 2 242" xfId="284"/>
    <cellStyle name="Normal 2 243" xfId="285"/>
    <cellStyle name="Normal 2 244" xfId="286"/>
    <cellStyle name="Normal 2 245" xfId="287"/>
    <cellStyle name="Normal 2 246" xfId="288"/>
    <cellStyle name="Normal 2 25" xfId="289"/>
    <cellStyle name="Normal 2 26" xfId="290"/>
    <cellStyle name="Normal 2 27" xfId="291"/>
    <cellStyle name="Normal 2 28" xfId="292"/>
    <cellStyle name="Normal 2 29" xfId="293"/>
    <cellStyle name="Normal 2 3" xfId="294"/>
    <cellStyle name="Normal 2 30" xfId="295"/>
    <cellStyle name="Normal 2 31" xfId="296"/>
    <cellStyle name="Normal 2 32" xfId="297"/>
    <cellStyle name="Normal 2 33" xfId="298"/>
    <cellStyle name="Normal 2 33 10" xfId="299"/>
    <cellStyle name="Normal 2 33 11" xfId="300"/>
    <cellStyle name="Normal 2 33 12" xfId="301"/>
    <cellStyle name="Normal 2 33 13" xfId="302"/>
    <cellStyle name="Normal 2 33 14" xfId="303"/>
    <cellStyle name="Normal 2 33 15" xfId="304"/>
    <cellStyle name="Normal 2 33 16" xfId="305"/>
    <cellStyle name="Normal 2 33 17" xfId="306"/>
    <cellStyle name="Normal 2 33 18" xfId="307"/>
    <cellStyle name="Normal 2 33 19" xfId="308"/>
    <cellStyle name="Normal 2 33 2" xfId="309"/>
    <cellStyle name="Normal 2 33 20" xfId="310"/>
    <cellStyle name="Normal 2 33 21" xfId="311"/>
    <cellStyle name="Normal 2 33 3" xfId="312"/>
    <cellStyle name="Normal 2 33 4" xfId="313"/>
    <cellStyle name="Normal 2 33 5" xfId="314"/>
    <cellStyle name="Normal 2 33 6" xfId="315"/>
    <cellStyle name="Normal 2 33 7" xfId="316"/>
    <cellStyle name="Normal 2 33 8" xfId="317"/>
    <cellStyle name="Normal 2 33 9" xfId="318"/>
    <cellStyle name="Normal 2 34" xfId="319"/>
    <cellStyle name="Normal 2 35" xfId="320"/>
    <cellStyle name="Normal 2 36" xfId="321"/>
    <cellStyle name="Normal 2 37" xfId="322"/>
    <cellStyle name="Normal 2 38" xfId="323"/>
    <cellStyle name="Normal 2 39" xfId="324"/>
    <cellStyle name="Normal 2 4" xfId="325"/>
    <cellStyle name="Normal 2 40" xfId="326"/>
    <cellStyle name="Normal 2 41" xfId="327"/>
    <cellStyle name="Normal 2 42" xfId="328"/>
    <cellStyle name="Normal 2 43" xfId="329"/>
    <cellStyle name="Normal 2 44" xfId="330"/>
    <cellStyle name="Normal 2 45" xfId="331"/>
    <cellStyle name="Normal 2 46" xfId="332"/>
    <cellStyle name="Normal 2 47" xfId="333"/>
    <cellStyle name="Normal 2 48" xfId="334"/>
    <cellStyle name="Normal 2 49" xfId="335"/>
    <cellStyle name="Normal 2 5" xfId="336"/>
    <cellStyle name="Normal 2 50" xfId="337"/>
    <cellStyle name="Normal 2 51" xfId="338"/>
    <cellStyle name="Normal 2 52" xfId="339"/>
    <cellStyle name="Normal 2 53" xfId="340"/>
    <cellStyle name="Normal 2 54" xfId="341"/>
    <cellStyle name="Normal 2 55" xfId="342"/>
    <cellStyle name="Normal 2 56" xfId="343"/>
    <cellStyle name="Normal 2 57" xfId="344"/>
    <cellStyle name="Normal 2 58" xfId="345"/>
    <cellStyle name="Normal 2 59" xfId="346"/>
    <cellStyle name="Normal 2 6" xfId="347"/>
    <cellStyle name="Normal 2 60" xfId="348"/>
    <cellStyle name="Normal 2 61" xfId="349"/>
    <cellStyle name="Normal 2 62" xfId="350"/>
    <cellStyle name="Normal 2 63" xfId="351"/>
    <cellStyle name="Normal 2 64" xfId="352"/>
    <cellStyle name="Normal 2 65" xfId="353"/>
    <cellStyle name="Normal 2 66" xfId="354"/>
    <cellStyle name="Normal 2 67" xfId="355"/>
    <cellStyle name="Normal 2 67 10" xfId="356"/>
    <cellStyle name="Normal 2 67 11" xfId="357"/>
    <cellStyle name="Normal 2 67 12" xfId="358"/>
    <cellStyle name="Normal 2 67 13" xfId="359"/>
    <cellStyle name="Normal 2 67 14" xfId="360"/>
    <cellStyle name="Normal 2 67 15" xfId="361"/>
    <cellStyle name="Normal 2 67 16" xfId="362"/>
    <cellStyle name="Normal 2 67 17" xfId="363"/>
    <cellStyle name="Normal 2 67 18" xfId="364"/>
    <cellStyle name="Normal 2 67 19" xfId="365"/>
    <cellStyle name="Normal 2 67 2" xfId="366"/>
    <cellStyle name="Normal 2 67 20" xfId="367"/>
    <cellStyle name="Normal 2 67 21" xfId="368"/>
    <cellStyle name="Normal 2 67 3" xfId="369"/>
    <cellStyle name="Normal 2 67 4" xfId="370"/>
    <cellStyle name="Normal 2 67 5" xfId="371"/>
    <cellStyle name="Normal 2 67 6" xfId="372"/>
    <cellStyle name="Normal 2 67 7" xfId="373"/>
    <cellStyle name="Normal 2 67 8" xfId="374"/>
    <cellStyle name="Normal 2 67 9" xfId="375"/>
    <cellStyle name="Normal 2 68" xfId="376"/>
    <cellStyle name="Normal 2 68 10" xfId="377"/>
    <cellStyle name="Normal 2 68 11" xfId="378"/>
    <cellStyle name="Normal 2 68 12" xfId="379"/>
    <cellStyle name="Normal 2 68 13" xfId="380"/>
    <cellStyle name="Normal 2 68 14" xfId="381"/>
    <cellStyle name="Normal 2 68 15" xfId="382"/>
    <cellStyle name="Normal 2 68 16" xfId="383"/>
    <cellStyle name="Normal 2 68 17" xfId="384"/>
    <cellStyle name="Normal 2 68 18" xfId="385"/>
    <cellStyle name="Normal 2 68 19" xfId="386"/>
    <cellStyle name="Normal 2 68 2" xfId="387"/>
    <cellStyle name="Normal 2 68 20" xfId="388"/>
    <cellStyle name="Normal 2 68 21" xfId="389"/>
    <cellStyle name="Normal 2 68 3" xfId="390"/>
    <cellStyle name="Normal 2 68 4" xfId="391"/>
    <cellStyle name="Normal 2 68 5" xfId="392"/>
    <cellStyle name="Normal 2 68 6" xfId="393"/>
    <cellStyle name="Normal 2 68 7" xfId="394"/>
    <cellStyle name="Normal 2 68 8" xfId="395"/>
    <cellStyle name="Normal 2 68 9" xfId="396"/>
    <cellStyle name="Normal 2 69" xfId="397"/>
    <cellStyle name="Normal 2 69 10" xfId="398"/>
    <cellStyle name="Normal 2 69 11" xfId="399"/>
    <cellStyle name="Normal 2 69 12" xfId="400"/>
    <cellStyle name="Normal 2 69 13" xfId="401"/>
    <cellStyle name="Normal 2 69 14" xfId="402"/>
    <cellStyle name="Normal 2 69 15" xfId="403"/>
    <cellStyle name="Normal 2 69 16" xfId="404"/>
    <cellStyle name="Normal 2 69 17" xfId="405"/>
    <cellStyle name="Normal 2 69 18" xfId="406"/>
    <cellStyle name="Normal 2 69 19" xfId="407"/>
    <cellStyle name="Normal 2 69 2" xfId="408"/>
    <cellStyle name="Normal 2 69 20" xfId="409"/>
    <cellStyle name="Normal 2 69 21" xfId="410"/>
    <cellStyle name="Normal 2 69 3" xfId="411"/>
    <cellStyle name="Normal 2 69 4" xfId="412"/>
    <cellStyle name="Normal 2 69 5" xfId="413"/>
    <cellStyle name="Normal 2 69 6" xfId="414"/>
    <cellStyle name="Normal 2 69 7" xfId="415"/>
    <cellStyle name="Normal 2 69 8" xfId="416"/>
    <cellStyle name="Normal 2 69 9" xfId="417"/>
    <cellStyle name="Normal 2 7" xfId="418"/>
    <cellStyle name="Normal 2 70" xfId="419"/>
    <cellStyle name="Normal 2 71" xfId="420"/>
    <cellStyle name="Normal 2 72" xfId="421"/>
    <cellStyle name="Normal 2 73" xfId="422"/>
    <cellStyle name="Normal 2 74" xfId="423"/>
    <cellStyle name="Normal 2 75" xfId="424"/>
    <cellStyle name="Normal 2 76" xfId="425"/>
    <cellStyle name="Normal 2 77" xfId="426"/>
    <cellStyle name="Normal 2 78" xfId="427"/>
    <cellStyle name="Normal 2 79" xfId="428"/>
    <cellStyle name="Normal 2 8" xfId="429"/>
    <cellStyle name="Normal 2 80" xfId="430"/>
    <cellStyle name="Normal 2 81" xfId="431"/>
    <cellStyle name="Normal 2 82" xfId="432"/>
    <cellStyle name="Normal 2 82 10" xfId="433"/>
    <cellStyle name="Normal 2 82 11" xfId="434"/>
    <cellStyle name="Normal 2 82 12" xfId="435"/>
    <cellStyle name="Normal 2 82 13" xfId="436"/>
    <cellStyle name="Normal 2 82 14" xfId="437"/>
    <cellStyle name="Normal 2 82 15" xfId="438"/>
    <cellStyle name="Normal 2 82 16" xfId="439"/>
    <cellStyle name="Normal 2 82 17" xfId="440"/>
    <cellStyle name="Normal 2 82 18" xfId="441"/>
    <cellStyle name="Normal 2 82 19" xfId="442"/>
    <cellStyle name="Normal 2 82 2" xfId="443"/>
    <cellStyle name="Normal 2 82 20" xfId="444"/>
    <cellStyle name="Normal 2 82 21" xfId="445"/>
    <cellStyle name="Normal 2 82 3" xfId="446"/>
    <cellStyle name="Normal 2 82 4" xfId="447"/>
    <cellStyle name="Normal 2 82 5" xfId="448"/>
    <cellStyle name="Normal 2 82 6" xfId="449"/>
    <cellStyle name="Normal 2 82 7" xfId="450"/>
    <cellStyle name="Normal 2 82 8" xfId="451"/>
    <cellStyle name="Normal 2 82 9" xfId="452"/>
    <cellStyle name="Normal 2 83" xfId="453"/>
    <cellStyle name="Normal 2 83 10" xfId="454"/>
    <cellStyle name="Normal 2 83 11" xfId="455"/>
    <cellStyle name="Normal 2 83 12" xfId="456"/>
    <cellStyle name="Normal 2 83 13" xfId="457"/>
    <cellStyle name="Normal 2 83 14" xfId="458"/>
    <cellStyle name="Normal 2 83 15" xfId="459"/>
    <cellStyle name="Normal 2 83 16" xfId="460"/>
    <cellStyle name="Normal 2 83 17" xfId="461"/>
    <cellStyle name="Normal 2 83 18" xfId="462"/>
    <cellStyle name="Normal 2 83 19" xfId="463"/>
    <cellStyle name="Normal 2 83 2" xfId="464"/>
    <cellStyle name="Normal 2 83 20" xfId="465"/>
    <cellStyle name="Normal 2 83 21" xfId="466"/>
    <cellStyle name="Normal 2 83 3" xfId="467"/>
    <cellStyle name="Normal 2 83 4" xfId="468"/>
    <cellStyle name="Normal 2 83 5" xfId="469"/>
    <cellStyle name="Normal 2 83 6" xfId="470"/>
    <cellStyle name="Normal 2 83 7" xfId="471"/>
    <cellStyle name="Normal 2 83 8" xfId="472"/>
    <cellStyle name="Normal 2 83 9" xfId="473"/>
    <cellStyle name="Normal 2 84" xfId="474"/>
    <cellStyle name="Normal 2 84 10" xfId="475"/>
    <cellStyle name="Normal 2 84 11" xfId="476"/>
    <cellStyle name="Normal 2 84 12" xfId="477"/>
    <cellStyle name="Normal 2 84 13" xfId="478"/>
    <cellStyle name="Normal 2 84 14" xfId="479"/>
    <cellStyle name="Normal 2 84 15" xfId="480"/>
    <cellStyle name="Normal 2 84 16" xfId="481"/>
    <cellStyle name="Normal 2 84 17" xfId="482"/>
    <cellStyle name="Normal 2 84 18" xfId="483"/>
    <cellStyle name="Normal 2 84 19" xfId="484"/>
    <cellStyle name="Normal 2 84 2" xfId="485"/>
    <cellStyle name="Normal 2 84 20" xfId="486"/>
    <cellStyle name="Normal 2 84 21" xfId="487"/>
    <cellStyle name="Normal 2 84 3" xfId="488"/>
    <cellStyle name="Normal 2 84 4" xfId="489"/>
    <cellStyle name="Normal 2 84 5" xfId="490"/>
    <cellStyle name="Normal 2 84 6" xfId="491"/>
    <cellStyle name="Normal 2 84 7" xfId="492"/>
    <cellStyle name="Normal 2 84 8" xfId="493"/>
    <cellStyle name="Normal 2 84 9" xfId="494"/>
    <cellStyle name="Normal 2 85" xfId="495"/>
    <cellStyle name="Normal 2 85 10" xfId="496"/>
    <cellStyle name="Normal 2 85 11" xfId="497"/>
    <cellStyle name="Normal 2 85 12" xfId="498"/>
    <cellStyle name="Normal 2 85 13" xfId="499"/>
    <cellStyle name="Normal 2 85 14" xfId="500"/>
    <cellStyle name="Normal 2 85 15" xfId="501"/>
    <cellStyle name="Normal 2 85 16" xfId="502"/>
    <cellStyle name="Normal 2 85 17" xfId="503"/>
    <cellStyle name="Normal 2 85 18" xfId="504"/>
    <cellStyle name="Normal 2 85 19" xfId="505"/>
    <cellStyle name="Normal 2 85 2" xfId="506"/>
    <cellStyle name="Normal 2 85 20" xfId="507"/>
    <cellStyle name="Normal 2 85 21" xfId="508"/>
    <cellStyle name="Normal 2 85 3" xfId="509"/>
    <cellStyle name="Normal 2 85 4" xfId="510"/>
    <cellStyle name="Normal 2 85 5" xfId="511"/>
    <cellStyle name="Normal 2 85 6" xfId="512"/>
    <cellStyle name="Normal 2 85 7" xfId="513"/>
    <cellStyle name="Normal 2 85 8" xfId="514"/>
    <cellStyle name="Normal 2 85 9" xfId="515"/>
    <cellStyle name="Normal 2 86" xfId="516"/>
    <cellStyle name="Normal 2 86 10" xfId="517"/>
    <cellStyle name="Normal 2 86 11" xfId="518"/>
    <cellStyle name="Normal 2 86 12" xfId="519"/>
    <cellStyle name="Normal 2 86 13" xfId="520"/>
    <cellStyle name="Normal 2 86 14" xfId="521"/>
    <cellStyle name="Normal 2 86 15" xfId="522"/>
    <cellStyle name="Normal 2 86 16" xfId="523"/>
    <cellStyle name="Normal 2 86 17" xfId="524"/>
    <cellStyle name="Normal 2 86 18" xfId="525"/>
    <cellStyle name="Normal 2 86 19" xfId="526"/>
    <cellStyle name="Normal 2 86 2" xfId="527"/>
    <cellStyle name="Normal 2 86 20" xfId="528"/>
    <cellStyle name="Normal 2 86 21" xfId="529"/>
    <cellStyle name="Normal 2 86 3" xfId="530"/>
    <cellStyle name="Normal 2 86 4" xfId="531"/>
    <cellStyle name="Normal 2 86 5" xfId="532"/>
    <cellStyle name="Normal 2 86 6" xfId="533"/>
    <cellStyle name="Normal 2 86 7" xfId="534"/>
    <cellStyle name="Normal 2 86 8" xfId="535"/>
    <cellStyle name="Normal 2 86 9" xfId="536"/>
    <cellStyle name="Normal 2 87" xfId="537"/>
    <cellStyle name="Normal 2 88" xfId="538"/>
    <cellStyle name="Normal 2 89" xfId="539"/>
    <cellStyle name="Normal 2 9" xfId="540"/>
    <cellStyle name="Normal 2 90" xfId="541"/>
    <cellStyle name="Normal 2 91" xfId="542"/>
    <cellStyle name="Normal 2 92" xfId="543"/>
    <cellStyle name="Normal 2 93" xfId="544"/>
    <cellStyle name="Normal 2 94" xfId="545"/>
    <cellStyle name="Normal 2 95" xfId="546"/>
    <cellStyle name="Normal 2 96" xfId="547"/>
    <cellStyle name="Normal 2 97" xfId="548"/>
    <cellStyle name="Normal 2 98" xfId="549"/>
    <cellStyle name="Normal 2 99" xfId="550"/>
    <cellStyle name="Normal 3 10" xfId="551"/>
    <cellStyle name="Normal 3 11" xfId="552"/>
    <cellStyle name="Normal 3 12" xfId="553"/>
    <cellStyle name="Normal 3 13" xfId="554"/>
    <cellStyle name="Normal 3 14" xfId="555"/>
    <cellStyle name="Normal 3 15" xfId="556"/>
    <cellStyle name="Normal 3 2" xfId="557"/>
    <cellStyle name="Normal 3 2 10" xfId="558"/>
    <cellStyle name="Normal 3 2 11" xfId="559"/>
    <cellStyle name="Normal 3 2 12" xfId="560"/>
    <cellStyle name="Normal 3 2 13" xfId="561"/>
    <cellStyle name="Normal 3 2 14" xfId="562"/>
    <cellStyle name="Normal 3 2 15" xfId="563"/>
    <cellStyle name="Normal 3 2 16" xfId="564"/>
    <cellStyle name="Normal 3 2 17" xfId="565"/>
    <cellStyle name="Normal 3 2 18" xfId="566"/>
    <cellStyle name="Normal 3 2 19" xfId="567"/>
    <cellStyle name="Normal 3 2 2" xfId="568"/>
    <cellStyle name="Normal 3 2 2 10" xfId="569"/>
    <cellStyle name="Normal 3 2 2 11" xfId="570"/>
    <cellStyle name="Normal 3 2 2 12" xfId="571"/>
    <cellStyle name="Normal 3 2 2 13" xfId="572"/>
    <cellStyle name="Normal 3 2 2 14" xfId="573"/>
    <cellStyle name="Normal 3 2 2 15" xfId="574"/>
    <cellStyle name="Normal 3 2 2 16" xfId="575"/>
    <cellStyle name="Normal 3 2 2 17" xfId="576"/>
    <cellStyle name="Normal 3 2 2 18" xfId="577"/>
    <cellStyle name="Normal 3 2 2 19" xfId="578"/>
    <cellStyle name="Normal 3 2 2 2" xfId="579"/>
    <cellStyle name="Normal 3 2 2 2 10" xfId="580"/>
    <cellStyle name="Normal 3 2 2 2 11" xfId="581"/>
    <cellStyle name="Normal 3 2 2 2 12" xfId="582"/>
    <cellStyle name="Normal 3 2 2 2 13" xfId="583"/>
    <cellStyle name="Normal 3 2 2 2 14" xfId="584"/>
    <cellStyle name="Normal 3 2 2 2 15" xfId="585"/>
    <cellStyle name="Normal 3 2 2 2 16" xfId="586"/>
    <cellStyle name="Normal 3 2 2 2 17" xfId="587"/>
    <cellStyle name="Normal 3 2 2 2 18" xfId="588"/>
    <cellStyle name="Normal 3 2 2 2 19" xfId="589"/>
    <cellStyle name="Normal 3 2 2 2 2" xfId="590"/>
    <cellStyle name="Normal 3 2 2 2 20" xfId="591"/>
    <cellStyle name="Normal 3 2 2 2 21" xfId="592"/>
    <cellStyle name="Normal 3 2 2 2 3" xfId="593"/>
    <cellStyle name="Normal 3 2 2 2 4" xfId="594"/>
    <cellStyle name="Normal 3 2 2 2 5" xfId="595"/>
    <cellStyle name="Normal 3 2 2 2 6" xfId="596"/>
    <cellStyle name="Normal 3 2 2 2 7" xfId="597"/>
    <cellStyle name="Normal 3 2 2 2 8" xfId="598"/>
    <cellStyle name="Normal 3 2 2 2 9" xfId="599"/>
    <cellStyle name="Normal 3 2 2 20" xfId="600"/>
    <cellStyle name="Normal 3 2 2 21" xfId="601"/>
    <cellStyle name="Normal 3 2 2 3" xfId="602"/>
    <cellStyle name="Normal 3 2 2 4" xfId="603"/>
    <cellStyle name="Normal 3 2 2 5" xfId="604"/>
    <cellStyle name="Normal 3 2 2 6" xfId="605"/>
    <cellStyle name="Normal 3 2 2 7" xfId="606"/>
    <cellStyle name="Normal 3 2 2 8" xfId="607"/>
    <cellStyle name="Normal 3 2 2 9" xfId="608"/>
    <cellStyle name="Normal 3 2 20" xfId="609"/>
    <cellStyle name="Normal 3 2 21" xfId="610"/>
    <cellStyle name="Normal 3 2 22" xfId="611"/>
    <cellStyle name="Normal 3 2 23" xfId="612"/>
    <cellStyle name="Normal 3 2 24" xfId="613"/>
    <cellStyle name="Normal 3 2 25" xfId="614"/>
    <cellStyle name="Normal 3 2 26" xfId="615"/>
    <cellStyle name="Normal 3 2 27" xfId="616"/>
    <cellStyle name="Normal 3 2 28" xfId="617"/>
    <cellStyle name="Normal 3 2 29" xfId="618"/>
    <cellStyle name="Normal 3 2 3" xfId="619"/>
    <cellStyle name="Normal 3 2 30" xfId="620"/>
    <cellStyle name="Normal 3 2 31" xfId="621"/>
    <cellStyle name="Normal 3 2 32" xfId="622"/>
    <cellStyle name="Normal 3 2 33" xfId="623"/>
    <cellStyle name="Normal 3 2 34" xfId="624"/>
    <cellStyle name="Normal 3 2 35" xfId="625"/>
    <cellStyle name="Normal 3 2 36" xfId="626"/>
    <cellStyle name="Normal 3 2 4" xfId="627"/>
    <cellStyle name="Normal 3 2 5" xfId="628"/>
    <cellStyle name="Normal 3 2 6" xfId="629"/>
    <cellStyle name="Normal 3 2 7" xfId="630"/>
    <cellStyle name="Normal 3 2 8" xfId="631"/>
    <cellStyle name="Normal 3 2 9" xfId="632"/>
    <cellStyle name="Normal 3 3" xfId="633"/>
    <cellStyle name="Normal 3 4" xfId="634"/>
    <cellStyle name="Normal 3 5" xfId="635"/>
    <cellStyle name="Normal 3 6" xfId="636"/>
    <cellStyle name="Normal 3 7" xfId="637"/>
    <cellStyle name="Normal 3 8" xfId="638"/>
    <cellStyle name="Normal 3 9" xfId="639"/>
    <cellStyle name="Normal 4 10" xfId="640"/>
    <cellStyle name="Normal 4 11" xfId="641"/>
    <cellStyle name="Normal 4 12" xfId="642"/>
    <cellStyle name="Normal 4 13" xfId="643"/>
    <cellStyle name="Normal 4 2" xfId="644"/>
    <cellStyle name="Normal 4 3" xfId="645"/>
    <cellStyle name="Normal 4 4" xfId="646"/>
    <cellStyle name="Normal 4 5" xfId="647"/>
    <cellStyle name="Normal 4 6" xfId="648"/>
    <cellStyle name="Normal 4 7" xfId="649"/>
    <cellStyle name="Normal 4 8" xfId="650"/>
    <cellStyle name="Normal 4 9" xfId="651"/>
    <cellStyle name="Normal 58 10" xfId="652"/>
    <cellStyle name="Normal 58 11" xfId="653"/>
    <cellStyle name="Normal 58 12" xfId="654"/>
    <cellStyle name="Normal 58 13" xfId="655"/>
    <cellStyle name="Normal 58 14" xfId="656"/>
    <cellStyle name="Normal 58 15" xfId="657"/>
    <cellStyle name="Normal 58 16" xfId="658"/>
    <cellStyle name="Normal 58 17" xfId="659"/>
    <cellStyle name="Normal 58 18" xfId="660"/>
    <cellStyle name="Normal 58 19" xfId="661"/>
    <cellStyle name="Normal 58 2" xfId="662"/>
    <cellStyle name="Normal 58 20" xfId="663"/>
    <cellStyle name="Normal 58 21" xfId="664"/>
    <cellStyle name="Normal 58 3" xfId="665"/>
    <cellStyle name="Normal 58 4" xfId="666"/>
    <cellStyle name="Normal 58 5" xfId="667"/>
    <cellStyle name="Normal 58 6" xfId="668"/>
    <cellStyle name="Normal 58 7" xfId="669"/>
    <cellStyle name="Normal 58 8" xfId="670"/>
    <cellStyle name="Normal 58 9" xfId="671"/>
    <cellStyle name="Normal 61 10" xfId="672"/>
    <cellStyle name="Normal 61 11" xfId="673"/>
    <cellStyle name="Normal 61 12" xfId="674"/>
    <cellStyle name="Normal 61 13" xfId="675"/>
    <cellStyle name="Normal 61 14" xfId="676"/>
    <cellStyle name="Normal 61 15" xfId="677"/>
    <cellStyle name="Normal 61 16" xfId="678"/>
    <cellStyle name="Normal 61 17" xfId="679"/>
    <cellStyle name="Normal 61 18" xfId="680"/>
    <cellStyle name="Normal 61 19" xfId="681"/>
    <cellStyle name="Normal 61 2" xfId="682"/>
    <cellStyle name="Normal 61 3" xfId="683"/>
    <cellStyle name="Normal 61 4" xfId="684"/>
    <cellStyle name="Normal 61 5" xfId="685"/>
    <cellStyle name="Normal 61 6" xfId="686"/>
    <cellStyle name="Normal 61 7" xfId="687"/>
    <cellStyle name="Normal 61 8" xfId="688"/>
    <cellStyle name="Normal 61 9" xfId="689"/>
    <cellStyle name="Normal 7 10" xfId="690"/>
    <cellStyle name="Normal 7 11" xfId="691"/>
    <cellStyle name="Normal 7 12" xfId="692"/>
    <cellStyle name="Normal 7 13" xfId="693"/>
    <cellStyle name="Normal 7 14" xfId="694"/>
    <cellStyle name="Normal 7 14 10" xfId="695"/>
    <cellStyle name="Normal 7 14 11" xfId="696"/>
    <cellStyle name="Normal 7 14 12" xfId="697"/>
    <cellStyle name="Normal 7 14 13" xfId="698"/>
    <cellStyle name="Normal 7 14 14" xfId="699"/>
    <cellStyle name="Normal 7 14 15" xfId="700"/>
    <cellStyle name="Normal 7 14 16" xfId="701"/>
    <cellStyle name="Normal 7 14 17" xfId="702"/>
    <cellStyle name="Normal 7 14 18" xfId="703"/>
    <cellStyle name="Normal 7 14 19" xfId="704"/>
    <cellStyle name="Normal 7 14 2" xfId="705"/>
    <cellStyle name="Normal 7 14 20" xfId="706"/>
    <cellStyle name="Normal 7 14 21" xfId="707"/>
    <cellStyle name="Normal 7 14 3" xfId="708"/>
    <cellStyle name="Normal 7 14 4" xfId="709"/>
    <cellStyle name="Normal 7 14 5" xfId="710"/>
    <cellStyle name="Normal 7 14 6" xfId="711"/>
    <cellStyle name="Normal 7 14 7" xfId="712"/>
    <cellStyle name="Normal 7 14 8" xfId="713"/>
    <cellStyle name="Normal 7 14 9" xfId="714"/>
    <cellStyle name="Normal 7 15" xfId="715"/>
    <cellStyle name="Normal 7 16" xfId="716"/>
    <cellStyle name="Normal 7 17" xfId="717"/>
    <cellStyle name="Normal 7 18" xfId="718"/>
    <cellStyle name="Normal 7 19" xfId="719"/>
    <cellStyle name="Normal 7 2" xfId="720"/>
    <cellStyle name="Normal 7 20" xfId="721"/>
    <cellStyle name="Normal 7 21" xfId="722"/>
    <cellStyle name="Normal 7 22" xfId="723"/>
    <cellStyle name="Normal 7 23" xfId="724"/>
    <cellStyle name="Normal 7 24" xfId="725"/>
    <cellStyle name="Normal 7 25" xfId="726"/>
    <cellStyle name="Normal 7 26" xfId="727"/>
    <cellStyle name="Normal 7 27" xfId="728"/>
    <cellStyle name="Normal 7 28" xfId="729"/>
    <cellStyle name="Normal 7 29" xfId="730"/>
    <cellStyle name="Normal 7 3" xfId="731"/>
    <cellStyle name="Normal 7 30" xfId="732"/>
    <cellStyle name="Normal 7 31" xfId="733"/>
    <cellStyle name="Normal 7 32" xfId="734"/>
    <cellStyle name="Normal 7 33" xfId="735"/>
    <cellStyle name="Normal 7 34" xfId="736"/>
    <cellStyle name="Normal 7 35" xfId="737"/>
    <cellStyle name="Normal 7 36" xfId="738"/>
    <cellStyle name="Normal 7 37" xfId="739"/>
    <cellStyle name="Normal 7 38" xfId="740"/>
    <cellStyle name="Normal 7 39" xfId="741"/>
    <cellStyle name="Normal 7 4" xfId="742"/>
    <cellStyle name="Normal 7 40" xfId="743"/>
    <cellStyle name="Normal 7 41" xfId="744"/>
    <cellStyle name="Normal 7 42" xfId="745"/>
    <cellStyle name="Normal 7 43" xfId="746"/>
    <cellStyle name="Normal 7 44" xfId="747"/>
    <cellStyle name="Normal 7 45" xfId="748"/>
    <cellStyle name="Normal 7 46" xfId="749"/>
    <cellStyle name="Normal 7 47" xfId="750"/>
    <cellStyle name="Normal 7 5" xfId="751"/>
    <cellStyle name="Normal 7 6" xfId="752"/>
    <cellStyle name="Normal 7 7" xfId="753"/>
    <cellStyle name="Normal 7 8" xfId="754"/>
    <cellStyle name="Normal 7 9" xfId="755"/>
    <cellStyle name="Note" xfId="756"/>
    <cellStyle name="Output" xfId="757"/>
    <cellStyle name="Porcentaje" xfId="758" builtinId="5"/>
    <cellStyle name="Porcentual 58" xfId="759"/>
    <cellStyle name="Porcentual 6" xfId="760"/>
    <cellStyle name="Porcentual 6 2" xfId="761"/>
    <cellStyle name="Porcentual 7" xfId="762"/>
    <cellStyle name="Porcentual 7 2" xfId="763"/>
    <cellStyle name="TableStyleLight1" xfId="764"/>
    <cellStyle name="Title" xfId="765"/>
    <cellStyle name="Warning Text" xfId="766"/>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colors>
    <mruColors>
      <color rgb="FF990033"/>
      <color rgb="FFFF00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61997184"/>
        <c:axId val="161998720"/>
      </c:barChart>
      <c:catAx>
        <c:axId val="161997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61998720"/>
        <c:crosses val="autoZero"/>
        <c:auto val="1"/>
        <c:lblAlgn val="ctr"/>
        <c:lblOffset val="100"/>
        <c:noMultiLvlLbl val="0"/>
      </c:catAx>
      <c:valAx>
        <c:axId val="1619987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1997184"/>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81684864"/>
        <c:axId val="181690752"/>
      </c:scatterChart>
      <c:valAx>
        <c:axId val="181684864"/>
        <c:scaling>
          <c:orientation val="minMax"/>
          <c:max val="1"/>
          <c:min val="-1"/>
        </c:scaling>
        <c:delete val="1"/>
        <c:axPos val="b"/>
        <c:numFmt formatCode="General" sourceLinked="1"/>
        <c:majorTickMark val="out"/>
        <c:minorTickMark val="none"/>
        <c:tickLblPos val="none"/>
        <c:crossAx val="181690752"/>
        <c:crossesAt val="0"/>
        <c:crossBetween val="midCat"/>
      </c:valAx>
      <c:valAx>
        <c:axId val="181690752"/>
        <c:scaling>
          <c:orientation val="minMax"/>
          <c:max val="1"/>
          <c:min val="-1"/>
        </c:scaling>
        <c:delete val="1"/>
        <c:axPos val="l"/>
        <c:numFmt formatCode="General" sourceLinked="1"/>
        <c:majorTickMark val="out"/>
        <c:minorTickMark val="none"/>
        <c:tickLblPos val="none"/>
        <c:crossAx val="18168486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2021'!#REF!</c:f>
            </c:numRef>
          </c:xVal>
          <c:yVal>
            <c:numRef>
              <c:f>'INDICADORES IDEP 2021'!#REF!</c:f>
              <c:numCache>
                <c:formatCode>General</c:formatCode>
                <c:ptCount val="1"/>
                <c:pt idx="0">
                  <c:v>1</c:v>
                </c:pt>
              </c:numCache>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83350400"/>
        <c:axId val="183351936"/>
      </c:scatterChart>
      <c:valAx>
        <c:axId val="183350400"/>
        <c:scaling>
          <c:orientation val="minMax"/>
          <c:max val="1"/>
          <c:min val="-1"/>
        </c:scaling>
        <c:delete val="1"/>
        <c:axPos val="b"/>
        <c:numFmt formatCode="General" sourceLinked="1"/>
        <c:majorTickMark val="out"/>
        <c:minorTickMark val="none"/>
        <c:tickLblPos val="none"/>
        <c:crossAx val="183351936"/>
        <c:crossesAt val="0"/>
        <c:crossBetween val="midCat"/>
      </c:valAx>
      <c:valAx>
        <c:axId val="183351936"/>
        <c:scaling>
          <c:orientation val="minMax"/>
          <c:max val="1"/>
          <c:min val="-1"/>
        </c:scaling>
        <c:delete val="1"/>
        <c:axPos val="l"/>
        <c:numFmt formatCode="General" sourceLinked="1"/>
        <c:majorTickMark val="out"/>
        <c:minorTickMark val="none"/>
        <c:tickLblPos val="none"/>
        <c:crossAx val="18335040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82696192"/>
        <c:axId val="182702080"/>
      </c:scatterChart>
      <c:valAx>
        <c:axId val="182696192"/>
        <c:scaling>
          <c:orientation val="minMax"/>
          <c:max val="1"/>
          <c:min val="-1"/>
        </c:scaling>
        <c:delete val="1"/>
        <c:axPos val="b"/>
        <c:numFmt formatCode="General" sourceLinked="1"/>
        <c:majorTickMark val="out"/>
        <c:minorTickMark val="none"/>
        <c:tickLblPos val="none"/>
        <c:crossAx val="182702080"/>
        <c:crossesAt val="0"/>
        <c:crossBetween val="midCat"/>
      </c:valAx>
      <c:valAx>
        <c:axId val="182702080"/>
        <c:scaling>
          <c:orientation val="minMax"/>
          <c:max val="1"/>
          <c:min val="-1"/>
        </c:scaling>
        <c:delete val="1"/>
        <c:axPos val="l"/>
        <c:numFmt formatCode="General" sourceLinked="1"/>
        <c:majorTickMark val="out"/>
        <c:minorTickMark val="none"/>
        <c:tickLblPos val="none"/>
        <c:crossAx val="1826961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a:extLst>
            <a:ext uri="{FF2B5EF4-FFF2-40B4-BE49-F238E27FC236}">
              <a16:creationId xmlns:a16="http://schemas.microsoft.com/office/drawing/2014/main" id="{00000000-0008-0000-0200-00008D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6</xdr:row>
      <xdr:rowOff>0</xdr:rowOff>
    </xdr:from>
    <xdr:to>
      <xdr:col>28</xdr:col>
      <xdr:colOff>0</xdr:colOff>
      <xdr:row>6</xdr:row>
      <xdr:rowOff>0</xdr:rowOff>
    </xdr:to>
    <xdr:graphicFrame macro="">
      <xdr:nvGraphicFramePr>
        <xdr:cNvPr id="475954" name="2 Gráfico">
          <a:extLst>
            <a:ext uri="{FF2B5EF4-FFF2-40B4-BE49-F238E27FC236}">
              <a16:creationId xmlns:a16="http://schemas.microsoft.com/office/drawing/2014/main" id="{00000000-0008-0000-0300-00003243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847164</xdr:colOff>
      <xdr:row>0</xdr:row>
      <xdr:rowOff>89086</xdr:rowOff>
    </xdr:from>
    <xdr:to>
      <xdr:col>2</xdr:col>
      <xdr:colOff>82362</xdr:colOff>
      <xdr:row>0</xdr:row>
      <xdr:rowOff>1098736</xdr:rowOff>
    </xdr:to>
    <xdr:pic>
      <xdr:nvPicPr>
        <xdr:cNvPr id="475955" name="3 Imagen" descr="Logo Alta Definición.jpg">
          <a:extLst>
            <a:ext uri="{FF2B5EF4-FFF2-40B4-BE49-F238E27FC236}">
              <a16:creationId xmlns:a16="http://schemas.microsoft.com/office/drawing/2014/main" id="{00000000-0008-0000-0300-000033430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164" y="89086"/>
          <a:ext cx="1431551"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a:extLst>
            <a:ext uri="{FF2B5EF4-FFF2-40B4-BE49-F238E27FC236}">
              <a16:creationId xmlns:a16="http://schemas.microsoft.com/office/drawing/2014/main" id="{00000000-0008-0000-0400-00001B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a:extLst>
            <a:ext uri="{FF2B5EF4-FFF2-40B4-BE49-F238E27FC236}">
              <a16:creationId xmlns:a16="http://schemas.microsoft.com/office/drawing/2014/main" id="{00000000-0008-0000-0400-00001C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E:\Documents\SIG\INDICADORES\SISTEMA_INDICADORES_FINAL\SISTEMA%20INDICADORES%20IDEP.xls" TargetMode="External"/><Relationship Id="rId1" Type="http://schemas.openxmlformats.org/officeDocument/2006/relationships/hyperlink" Target="file:///E:\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201"/>
      <c r="B25" s="201"/>
      <c r="C25" s="201"/>
      <c r="D25" s="201"/>
      <c r="E25" s="201"/>
      <c r="F25" s="201"/>
      <c r="L25" s="4"/>
      <c r="N25" s="4"/>
    </row>
    <row r="26" spans="1:14" s="3" customFormat="1" ht="39" customHeight="1" x14ac:dyDescent="0.3">
      <c r="A26" s="201"/>
      <c r="B26" s="201"/>
      <c r="C26" s="201"/>
      <c r="D26" s="201"/>
      <c r="E26" s="201"/>
      <c r="F26" s="201"/>
      <c r="L26" s="4"/>
      <c r="N26" s="4"/>
    </row>
    <row r="27" spans="1:14" s="3" customFormat="1" ht="39" customHeight="1" x14ac:dyDescent="0.3">
      <c r="A27" s="10"/>
      <c r="B27" s="11"/>
      <c r="C27" s="10"/>
      <c r="D27" s="10"/>
      <c r="E27" s="12"/>
      <c r="F27" s="10"/>
      <c r="L27" s="4"/>
      <c r="N27" s="4"/>
    </row>
    <row r="28" spans="1:14" s="3" customFormat="1" ht="39" customHeight="1" x14ac:dyDescent="0.3">
      <c r="A28" s="202" t="s">
        <v>91</v>
      </c>
      <c r="B28" s="202"/>
      <c r="C28" s="202"/>
      <c r="D28" s="202"/>
      <c r="E28" s="202"/>
      <c r="F28" s="202"/>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203"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04"/>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200"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200"/>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200"/>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200"/>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200"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200"/>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200"/>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200"/>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200"/>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200"/>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200"/>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200"/>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200"/>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200"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200"/>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1">
    <dataValidation type="list" allowBlank="1" showDropDown="1" showInputMessage="1" showErrorMessage="1" sqref="B32:B48">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05">
        <f>SUM(B3:B19)</f>
        <v>0.99500000000000044</v>
      </c>
      <c r="B20" s="206"/>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10" t="s">
        <v>98</v>
      </c>
      <c r="C1" s="211"/>
      <c r="D1" s="211"/>
      <c r="E1" s="211"/>
      <c r="F1" s="211"/>
      <c r="G1" s="211"/>
      <c r="H1" s="212"/>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07"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08"/>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08"/>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09"/>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09"/>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09"/>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09"/>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09"/>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09"/>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09"/>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09"/>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09"/>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09"/>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09"/>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09"/>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09"/>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09"/>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formula1>$S$2:$S$18</formula1>
    </dataValidation>
  </dataValidations>
  <hyperlinks>
    <hyperlink ref="E3" r:id="rId1" location="'Tablero de indicadores.'!C3" display="../../../../../Documents/SIG/INDICADORES/SISTEMA_INDICADORES_FINAL/SISTEMA INDICADORES IDEP.xls - 'Tablero de indicadores.'!C3"/>
    <hyperlink ref="E4:E19" r:id="rId2" location="'Tablero de indicadores.'!C3" display="../../../../../Documents/SIG/INDICADORES/SISTEMA_INDICADORES_FINAL/SISTEMA INDICADORES IDEP.xls - 'Tablero de indicadores.'!C3"/>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20"/>
  <sheetViews>
    <sheetView showGridLines="0" tabSelected="1" topLeftCell="I45" zoomScale="85" zoomScaleNormal="85" zoomScaleSheetLayoutView="70" zoomScalePageLayoutView="20" workbookViewId="0">
      <selection activeCell="R29" sqref="R29"/>
    </sheetView>
  </sheetViews>
  <sheetFormatPr baseColWidth="10" defaultColWidth="17.42578125" defaultRowHeight="12.75" zeroHeight="1" x14ac:dyDescent="0.2"/>
  <cols>
    <col min="1" max="1" width="16.42578125" style="72" customWidth="1"/>
    <col min="2" max="2" width="16.42578125" style="178" customWidth="1"/>
    <col min="3" max="3" width="15.85546875" style="65" customWidth="1"/>
    <col min="4" max="4" width="17.28515625" style="65" customWidth="1"/>
    <col min="5" max="5" width="7.85546875" style="69" customWidth="1"/>
    <col min="6" max="6" width="17.5703125" style="65" customWidth="1"/>
    <col min="7" max="7" width="27.42578125" style="65" customWidth="1"/>
    <col min="8" max="8" width="56" style="65" customWidth="1"/>
    <col min="9" max="9" width="16" style="65" customWidth="1"/>
    <col min="10" max="10" width="14.140625" style="65" customWidth="1"/>
    <col min="11" max="11" width="16" style="65" customWidth="1"/>
    <col min="12" max="12" width="16.28515625" style="65" bestFit="1" customWidth="1"/>
    <col min="13" max="13" width="15.85546875" style="65" customWidth="1"/>
    <col min="14" max="14" width="16.7109375" style="182" customWidth="1"/>
    <col min="15" max="18" width="14.42578125" style="182" customWidth="1"/>
    <col min="19" max="19" width="16.42578125" style="182" customWidth="1"/>
    <col min="20" max="20" width="16.42578125" style="121" customWidth="1"/>
    <col min="21" max="21" width="25.140625" style="67" customWidth="1"/>
    <col min="22" max="22" width="11.42578125" style="65" hidden="1" customWidth="1"/>
    <col min="23" max="23" width="11.5703125" style="65" hidden="1" customWidth="1"/>
    <col min="24" max="26" width="11.42578125" style="65" hidden="1" customWidth="1"/>
    <col min="27" max="256" width="11.42578125" style="65" customWidth="1"/>
    <col min="257" max="257" width="17.42578125" style="65" customWidth="1"/>
    <col min="258" max="16384" width="17.42578125" style="65"/>
  </cols>
  <sheetData>
    <row r="1" spans="1:257" ht="91.5" customHeight="1" thickBot="1" x14ac:dyDescent="0.25">
      <c r="A1" s="222"/>
      <c r="B1" s="223"/>
      <c r="C1" s="224"/>
      <c r="D1" s="225" t="s">
        <v>330</v>
      </c>
      <c r="E1" s="226"/>
      <c r="F1" s="226"/>
      <c r="G1" s="226"/>
      <c r="H1" s="226"/>
      <c r="I1" s="226"/>
      <c r="J1" s="226"/>
      <c r="K1" s="226"/>
      <c r="L1" s="226"/>
      <c r="M1" s="226"/>
      <c r="N1" s="226"/>
      <c r="O1" s="226"/>
      <c r="P1" s="226"/>
      <c r="Q1" s="226"/>
      <c r="R1" s="226" t="s">
        <v>158</v>
      </c>
      <c r="S1" s="226"/>
      <c r="T1" s="226"/>
      <c r="U1" s="71">
        <f>AVERAGE(U5:U47)</f>
        <v>1.0236305764411024</v>
      </c>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row>
    <row r="2" spans="1:257" ht="25.5" customHeight="1" x14ac:dyDescent="0.2">
      <c r="C2" s="68"/>
      <c r="O2" s="125" t="s">
        <v>153</v>
      </c>
      <c r="P2" s="229" t="s">
        <v>104</v>
      </c>
      <c r="Q2" s="229"/>
      <c r="R2" s="229"/>
      <c r="S2" s="229"/>
      <c r="T2" s="229"/>
      <c r="U2" s="229"/>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67"/>
      <c r="CF2" s="167"/>
      <c r="CG2" s="167"/>
      <c r="CH2" s="167"/>
      <c r="CI2" s="167"/>
      <c r="CJ2" s="167"/>
      <c r="CK2" s="167"/>
      <c r="CL2" s="167"/>
      <c r="CM2" s="167"/>
      <c r="CN2" s="167"/>
      <c r="CO2" s="167"/>
      <c r="CP2" s="167"/>
      <c r="CQ2" s="167"/>
      <c r="CR2" s="167"/>
      <c r="CS2" s="167"/>
      <c r="CT2" s="167"/>
      <c r="CU2" s="167"/>
      <c r="CV2" s="167"/>
      <c r="CW2" s="167"/>
      <c r="CX2" s="167"/>
      <c r="CY2" s="167"/>
      <c r="CZ2" s="167"/>
      <c r="DA2" s="167"/>
      <c r="DB2" s="167"/>
      <c r="DC2" s="167"/>
      <c r="DD2" s="167"/>
      <c r="DE2" s="167"/>
      <c r="DF2" s="167"/>
      <c r="DG2" s="167"/>
    </row>
    <row r="3" spans="1:257" ht="25.5" customHeight="1" x14ac:dyDescent="0.2">
      <c r="A3" s="227" t="s">
        <v>68</v>
      </c>
      <c r="B3" s="227" t="s">
        <v>320</v>
      </c>
      <c r="C3" s="227" t="s">
        <v>321</v>
      </c>
      <c r="D3" s="227" t="s">
        <v>100</v>
      </c>
      <c r="E3" s="228" t="s">
        <v>148</v>
      </c>
      <c r="F3" s="227" t="s">
        <v>48</v>
      </c>
      <c r="G3" s="227"/>
      <c r="H3" s="227" t="s">
        <v>96</v>
      </c>
      <c r="I3" s="227" t="s">
        <v>141</v>
      </c>
      <c r="J3" s="227" t="s">
        <v>106</v>
      </c>
      <c r="K3" s="227" t="s">
        <v>107</v>
      </c>
      <c r="L3" s="227"/>
      <c r="M3" s="227"/>
      <c r="N3" s="227" t="s">
        <v>146</v>
      </c>
      <c r="O3" s="227" t="s">
        <v>105</v>
      </c>
      <c r="P3" s="227"/>
      <c r="Q3" s="227"/>
      <c r="R3" s="227"/>
      <c r="S3" s="227" t="s">
        <v>151</v>
      </c>
      <c r="T3" s="227" t="s">
        <v>147</v>
      </c>
      <c r="U3" s="230" t="s">
        <v>152</v>
      </c>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c r="CQ3" s="167"/>
      <c r="CR3" s="167"/>
      <c r="CS3" s="167"/>
      <c r="CT3" s="167"/>
      <c r="CU3" s="167"/>
      <c r="CV3" s="167"/>
      <c r="CW3" s="167"/>
      <c r="CX3" s="167"/>
      <c r="CY3" s="167"/>
      <c r="CZ3" s="167"/>
      <c r="DA3" s="167"/>
      <c r="DB3" s="167"/>
      <c r="DC3" s="167"/>
      <c r="DD3" s="167"/>
      <c r="DE3" s="167"/>
      <c r="DF3" s="167"/>
      <c r="DG3" s="167"/>
    </row>
    <row r="4" spans="1:257" ht="28.5" customHeight="1" x14ac:dyDescent="0.2">
      <c r="A4" s="227"/>
      <c r="B4" s="227"/>
      <c r="C4" s="227"/>
      <c r="D4" s="227"/>
      <c r="E4" s="228"/>
      <c r="F4" s="227"/>
      <c r="G4" s="227"/>
      <c r="H4" s="227"/>
      <c r="I4" s="227"/>
      <c r="J4" s="227"/>
      <c r="K4" s="111" t="s">
        <v>192</v>
      </c>
      <c r="L4" s="112" t="s">
        <v>190</v>
      </c>
      <c r="M4" s="113" t="s">
        <v>191</v>
      </c>
      <c r="N4" s="227"/>
      <c r="O4" s="114" t="s">
        <v>139</v>
      </c>
      <c r="P4" s="114" t="s">
        <v>140</v>
      </c>
      <c r="Q4" s="114" t="s">
        <v>144</v>
      </c>
      <c r="R4" s="114" t="s">
        <v>145</v>
      </c>
      <c r="S4" s="227"/>
      <c r="T4" s="227"/>
      <c r="U4" s="230"/>
      <c r="V4" s="65" t="s">
        <v>125</v>
      </c>
      <c r="W4" s="65" t="s">
        <v>126</v>
      </c>
      <c r="X4" s="65" t="s">
        <v>127</v>
      </c>
      <c r="Y4" s="65" t="s">
        <v>128</v>
      </c>
      <c r="Z4" s="65" t="s">
        <v>124</v>
      </c>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c r="DC4" s="167"/>
      <c r="DD4" s="167"/>
      <c r="DE4" s="167"/>
      <c r="DF4" s="167"/>
      <c r="DG4" s="167"/>
    </row>
    <row r="5" spans="1:257" s="74" customFormat="1" ht="66" customHeight="1" x14ac:dyDescent="0.2">
      <c r="A5" s="102" t="s">
        <v>108</v>
      </c>
      <c r="B5" s="73" t="s">
        <v>103</v>
      </c>
      <c r="C5" s="176" t="s">
        <v>324</v>
      </c>
      <c r="D5" s="73" t="s">
        <v>109</v>
      </c>
      <c r="E5" s="75" t="s">
        <v>325</v>
      </c>
      <c r="F5" s="213" t="s">
        <v>355</v>
      </c>
      <c r="G5" s="214"/>
      <c r="H5" s="101" t="s">
        <v>356</v>
      </c>
      <c r="I5" s="101" t="s">
        <v>143</v>
      </c>
      <c r="J5" s="101" t="s">
        <v>104</v>
      </c>
      <c r="K5" s="77" t="s">
        <v>357</v>
      </c>
      <c r="L5" s="103" t="s">
        <v>358</v>
      </c>
      <c r="M5" s="78" t="s">
        <v>326</v>
      </c>
      <c r="N5" s="116">
        <v>0.06</v>
      </c>
      <c r="O5" s="94">
        <v>2.9499999999999998E-2</v>
      </c>
      <c r="P5" s="127">
        <v>2.7699999999999999E-2</v>
      </c>
      <c r="Q5" s="127"/>
      <c r="R5" s="127"/>
      <c r="S5" s="94">
        <v>1.4999999999999999E-2</v>
      </c>
      <c r="T5" s="93">
        <f>SUM(O5:R5)</f>
        <v>5.7200000000000001E-2</v>
      </c>
      <c r="U5" s="115">
        <f>+P5/S5</f>
        <v>1.8466666666666667</v>
      </c>
      <c r="Z5" s="76"/>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row>
    <row r="6" spans="1:257" s="79" customFormat="1" ht="91.5" customHeight="1" x14ac:dyDescent="0.2">
      <c r="A6" s="192" t="s">
        <v>108</v>
      </c>
      <c r="B6" s="172" t="s">
        <v>103</v>
      </c>
      <c r="C6" s="179" t="s">
        <v>323</v>
      </c>
      <c r="D6" s="172" t="s">
        <v>109</v>
      </c>
      <c r="E6" s="75" t="s">
        <v>329</v>
      </c>
      <c r="F6" s="236" t="s">
        <v>315</v>
      </c>
      <c r="G6" s="237"/>
      <c r="H6" s="170" t="s">
        <v>316</v>
      </c>
      <c r="I6" s="170" t="s">
        <v>143</v>
      </c>
      <c r="J6" s="170" t="s">
        <v>104</v>
      </c>
      <c r="K6" s="77" t="s">
        <v>359</v>
      </c>
      <c r="L6" s="156" t="s">
        <v>360</v>
      </c>
      <c r="M6" s="78" t="s">
        <v>361</v>
      </c>
      <c r="N6" s="173">
        <v>21</v>
      </c>
      <c r="O6" s="128">
        <v>4</v>
      </c>
      <c r="P6" s="128">
        <v>4</v>
      </c>
      <c r="Q6" s="128"/>
      <c r="R6" s="128"/>
      <c r="S6" s="95">
        <v>5</v>
      </c>
      <c r="T6" s="126">
        <f>SUM(O6:R6)</f>
        <v>8</v>
      </c>
      <c r="U6" s="115">
        <f>+P6/S6</f>
        <v>0.8</v>
      </c>
      <c r="Z6" s="80"/>
      <c r="IW6" s="81"/>
    </row>
    <row r="7" spans="1:257" s="84" customFormat="1" ht="50.1" customHeight="1" x14ac:dyDescent="0.2">
      <c r="A7" s="107" t="s">
        <v>101</v>
      </c>
      <c r="B7" s="108" t="s">
        <v>103</v>
      </c>
      <c r="C7" s="176" t="s">
        <v>322</v>
      </c>
      <c r="D7" s="107" t="s">
        <v>102</v>
      </c>
      <c r="E7" s="83" t="s">
        <v>149</v>
      </c>
      <c r="F7" s="231" t="s">
        <v>309</v>
      </c>
      <c r="G7" s="231"/>
      <c r="H7" s="107" t="s">
        <v>310</v>
      </c>
      <c r="I7" s="107" t="s">
        <v>143</v>
      </c>
      <c r="J7" s="107" t="s">
        <v>104</v>
      </c>
      <c r="K7" s="77" t="s">
        <v>196</v>
      </c>
      <c r="L7" s="109" t="s">
        <v>197</v>
      </c>
      <c r="M7" s="78" t="s">
        <v>198</v>
      </c>
      <c r="N7" s="70">
        <v>1</v>
      </c>
      <c r="O7" s="70">
        <v>0.86</v>
      </c>
      <c r="P7" s="97">
        <v>0.86</v>
      </c>
      <c r="Q7" s="97"/>
      <c r="R7" s="90"/>
      <c r="S7" s="70">
        <v>1</v>
      </c>
      <c r="T7" s="180">
        <f t="shared" ref="T7:T47" si="0">SUM(O7:R7)</f>
        <v>1.72</v>
      </c>
      <c r="U7" s="115">
        <f t="shared" ref="U7:U45" si="1">+O7/S7</f>
        <v>0.86</v>
      </c>
      <c r="Z7" s="85"/>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IW7" s="85">
        <f>AVERAGE(U7)</f>
        <v>0.86</v>
      </c>
    </row>
    <row r="8" spans="1:257" s="74" customFormat="1" ht="56.25" customHeight="1" x14ac:dyDescent="0.2">
      <c r="A8" s="102" t="s">
        <v>150</v>
      </c>
      <c r="B8" s="101" t="s">
        <v>163</v>
      </c>
      <c r="C8" s="179" t="s">
        <v>322</v>
      </c>
      <c r="D8" s="102" t="s">
        <v>102</v>
      </c>
      <c r="E8" s="83" t="s">
        <v>184</v>
      </c>
      <c r="F8" s="231" t="s">
        <v>234</v>
      </c>
      <c r="G8" s="231"/>
      <c r="H8" s="101" t="s">
        <v>308</v>
      </c>
      <c r="I8" s="101" t="s">
        <v>143</v>
      </c>
      <c r="J8" s="101" t="s">
        <v>104</v>
      </c>
      <c r="K8" s="77" t="s">
        <v>193</v>
      </c>
      <c r="L8" s="104" t="s">
        <v>194</v>
      </c>
      <c r="M8" s="78" t="s">
        <v>235</v>
      </c>
      <c r="N8" s="66">
        <v>1</v>
      </c>
      <c r="O8" s="96">
        <v>1</v>
      </c>
      <c r="P8" s="96">
        <v>1</v>
      </c>
      <c r="Q8" s="96"/>
      <c r="R8" s="96"/>
      <c r="S8" s="96">
        <v>1</v>
      </c>
      <c r="T8" s="180">
        <f>AVERAGE(O8:R8)</f>
        <v>1</v>
      </c>
      <c r="U8" s="115">
        <f t="shared" si="1"/>
        <v>1</v>
      </c>
      <c r="Z8" s="82"/>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row>
    <row r="9" spans="1:257" s="74" customFormat="1" ht="50.1" customHeight="1" x14ac:dyDescent="0.2">
      <c r="A9" s="102" t="s">
        <v>150</v>
      </c>
      <c r="B9" s="101" t="s">
        <v>163</v>
      </c>
      <c r="C9" s="179" t="s">
        <v>322</v>
      </c>
      <c r="D9" s="102" t="s">
        <v>102</v>
      </c>
      <c r="E9" s="83" t="s">
        <v>185</v>
      </c>
      <c r="F9" s="231" t="s">
        <v>236</v>
      </c>
      <c r="G9" s="232"/>
      <c r="H9" s="101" t="s">
        <v>187</v>
      </c>
      <c r="I9" s="101" t="s">
        <v>142</v>
      </c>
      <c r="J9" s="101" t="s">
        <v>104</v>
      </c>
      <c r="K9" s="77" t="s">
        <v>138</v>
      </c>
      <c r="L9" s="104" t="s">
        <v>237</v>
      </c>
      <c r="M9" s="78" t="s">
        <v>195</v>
      </c>
      <c r="N9" s="66">
        <v>1</v>
      </c>
      <c r="O9" s="96">
        <v>1</v>
      </c>
      <c r="P9" s="96">
        <v>1</v>
      </c>
      <c r="Q9" s="96"/>
      <c r="R9" s="96"/>
      <c r="S9" s="96">
        <v>1</v>
      </c>
      <c r="T9" s="180">
        <f>AVERAGE(O9:R9)</f>
        <v>1</v>
      </c>
      <c r="U9" s="115">
        <f t="shared" si="1"/>
        <v>1</v>
      </c>
      <c r="W9" s="74">
        <f t="shared" ref="W9:W10" si="2">-COS((Q9/Z9)*PI())</f>
        <v>-1</v>
      </c>
      <c r="X9" s="74">
        <v>0</v>
      </c>
      <c r="Y9" s="74">
        <f t="shared" ref="Y9:Y10" si="3">SIN((Q9/Z9)*PI())</f>
        <v>0</v>
      </c>
      <c r="Z9" s="82">
        <v>1</v>
      </c>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row>
    <row r="10" spans="1:257" s="84" customFormat="1" ht="50.1" customHeight="1" x14ac:dyDescent="0.2">
      <c r="A10" s="102" t="s">
        <v>150</v>
      </c>
      <c r="B10" s="101" t="s">
        <v>163</v>
      </c>
      <c r="C10" s="176" t="s">
        <v>322</v>
      </c>
      <c r="D10" s="102" t="s">
        <v>102</v>
      </c>
      <c r="E10" s="83" t="s">
        <v>186</v>
      </c>
      <c r="F10" s="231" t="s">
        <v>247</v>
      </c>
      <c r="G10" s="232"/>
      <c r="H10" s="101" t="s">
        <v>311</v>
      </c>
      <c r="I10" s="101" t="s">
        <v>143</v>
      </c>
      <c r="J10" s="101" t="s">
        <v>104</v>
      </c>
      <c r="K10" s="77" t="s">
        <v>138</v>
      </c>
      <c r="L10" s="104" t="s">
        <v>318</v>
      </c>
      <c r="M10" s="78" t="s">
        <v>220</v>
      </c>
      <c r="N10" s="70">
        <v>1</v>
      </c>
      <c r="O10" s="168">
        <v>0.27</v>
      </c>
      <c r="P10" s="110">
        <v>0.26</v>
      </c>
      <c r="Q10" s="168"/>
      <c r="R10" s="168"/>
      <c r="S10" s="110">
        <v>0.25</v>
      </c>
      <c r="T10" s="180">
        <f t="shared" si="0"/>
        <v>0.53</v>
      </c>
      <c r="U10" s="115">
        <f>+P10/S10</f>
        <v>1.04</v>
      </c>
      <c r="V10" s="84">
        <v>0</v>
      </c>
      <c r="W10" s="84">
        <f t="shared" si="2"/>
        <v>-1</v>
      </c>
      <c r="X10" s="84">
        <v>0</v>
      </c>
      <c r="Y10" s="84">
        <f t="shared" si="3"/>
        <v>0</v>
      </c>
      <c r="Z10" s="85">
        <v>0.9</v>
      </c>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IW10" s="85">
        <f>AVERAGE(U6:U10)</f>
        <v>0.94000000000000006</v>
      </c>
    </row>
    <row r="11" spans="1:257" s="74" customFormat="1" ht="89.25" customHeight="1" x14ac:dyDescent="0.2">
      <c r="A11" s="170" t="s">
        <v>161</v>
      </c>
      <c r="B11" s="171" t="s">
        <v>117</v>
      </c>
      <c r="C11" s="179" t="s">
        <v>322</v>
      </c>
      <c r="D11" s="171" t="s">
        <v>109</v>
      </c>
      <c r="E11" s="83" t="s">
        <v>327</v>
      </c>
      <c r="F11" s="213" t="s">
        <v>364</v>
      </c>
      <c r="G11" s="214"/>
      <c r="H11" s="170" t="s">
        <v>365</v>
      </c>
      <c r="I11" s="170" t="s">
        <v>143</v>
      </c>
      <c r="J11" s="170" t="s">
        <v>104</v>
      </c>
      <c r="K11" s="77" t="s">
        <v>352</v>
      </c>
      <c r="L11" s="156" t="s">
        <v>353</v>
      </c>
      <c r="M11" s="78" t="s">
        <v>354</v>
      </c>
      <c r="N11" s="162">
        <v>8</v>
      </c>
      <c r="O11" s="175">
        <v>2</v>
      </c>
      <c r="P11" s="175">
        <v>2.48</v>
      </c>
      <c r="Q11" s="130"/>
      <c r="R11" s="129"/>
      <c r="S11" s="175" t="s">
        <v>366</v>
      </c>
      <c r="T11" s="188">
        <f>SUM(O11:P11)</f>
        <v>4.4800000000000004</v>
      </c>
      <c r="U11" s="189">
        <v>1</v>
      </c>
      <c r="Z11" s="82"/>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row>
    <row r="12" spans="1:257" s="74" customFormat="1" ht="123.75" customHeight="1" x14ac:dyDescent="0.2">
      <c r="A12" s="170" t="s">
        <v>161</v>
      </c>
      <c r="B12" s="171" t="s">
        <v>117</v>
      </c>
      <c r="C12" s="179" t="s">
        <v>323</v>
      </c>
      <c r="D12" s="171" t="s">
        <v>109</v>
      </c>
      <c r="E12" s="83" t="s">
        <v>328</v>
      </c>
      <c r="F12" s="213" t="s">
        <v>314</v>
      </c>
      <c r="G12" s="214"/>
      <c r="H12" s="170" t="s">
        <v>317</v>
      </c>
      <c r="I12" s="170" t="s">
        <v>143</v>
      </c>
      <c r="J12" s="170" t="s">
        <v>104</v>
      </c>
      <c r="K12" s="77" t="s">
        <v>350</v>
      </c>
      <c r="L12" s="156" t="s">
        <v>351</v>
      </c>
      <c r="M12" s="78" t="s">
        <v>319</v>
      </c>
      <c r="N12" s="162">
        <v>2350</v>
      </c>
      <c r="O12" s="174">
        <v>292</v>
      </c>
      <c r="P12" s="174">
        <v>630</v>
      </c>
      <c r="Q12" s="174"/>
      <c r="R12" s="174"/>
      <c r="S12" s="174">
        <v>350</v>
      </c>
      <c r="T12" s="163">
        <f t="shared" si="0"/>
        <v>922</v>
      </c>
      <c r="U12" s="115">
        <f>+P12/S12</f>
        <v>1.8</v>
      </c>
      <c r="Z12" s="82"/>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row>
    <row r="13" spans="1:257" s="74" customFormat="1" ht="50.1" customHeight="1" x14ac:dyDescent="0.2">
      <c r="A13" s="102" t="s">
        <v>110</v>
      </c>
      <c r="B13" s="102" t="s">
        <v>118</v>
      </c>
      <c r="C13" s="179" t="s">
        <v>322</v>
      </c>
      <c r="D13" s="102" t="s">
        <v>120</v>
      </c>
      <c r="E13" s="83" t="s">
        <v>166</v>
      </c>
      <c r="F13" s="213" t="s">
        <v>347</v>
      </c>
      <c r="G13" s="214"/>
      <c r="H13" s="101" t="s">
        <v>348</v>
      </c>
      <c r="I13" s="101" t="s">
        <v>143</v>
      </c>
      <c r="J13" s="101" t="s">
        <v>104</v>
      </c>
      <c r="K13" s="77" t="s">
        <v>193</v>
      </c>
      <c r="L13" s="161" t="s">
        <v>349</v>
      </c>
      <c r="M13" s="78" t="s">
        <v>235</v>
      </c>
      <c r="N13" s="70">
        <v>1</v>
      </c>
      <c r="O13" s="110">
        <v>0.33300000000000002</v>
      </c>
      <c r="P13" s="86">
        <v>0.83</v>
      </c>
      <c r="Q13" s="86"/>
      <c r="R13" s="86"/>
      <c r="S13" s="86">
        <v>1</v>
      </c>
      <c r="T13" s="180">
        <f t="shared" si="0"/>
        <v>1.163</v>
      </c>
      <c r="U13" s="115">
        <f>+P13/S13</f>
        <v>0.83</v>
      </c>
      <c r="V13" s="74">
        <v>0</v>
      </c>
      <c r="W13" s="74">
        <f t="shared" ref="W13:W29" si="4">-COS((Q13/Z13)*PI())</f>
        <v>-1</v>
      </c>
      <c r="X13" s="74">
        <v>0</v>
      </c>
      <c r="Y13" s="74">
        <f t="shared" ref="Y13:Y29" si="5">SIN((Q13/Z13)*PI())</f>
        <v>0</v>
      </c>
      <c r="Z13" s="82">
        <v>1</v>
      </c>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row>
    <row r="14" spans="1:257" s="84" customFormat="1" ht="50.1" customHeight="1" x14ac:dyDescent="0.2">
      <c r="A14" s="102" t="s">
        <v>111</v>
      </c>
      <c r="B14" s="102" t="s">
        <v>118</v>
      </c>
      <c r="C14" s="176" t="s">
        <v>322</v>
      </c>
      <c r="D14" s="102" t="s">
        <v>121</v>
      </c>
      <c r="E14" s="83" t="s">
        <v>188</v>
      </c>
      <c r="F14" s="231" t="s">
        <v>227</v>
      </c>
      <c r="G14" s="232"/>
      <c r="H14" s="101" t="s">
        <v>199</v>
      </c>
      <c r="I14" s="101" t="s">
        <v>142</v>
      </c>
      <c r="J14" s="101" t="s">
        <v>104</v>
      </c>
      <c r="K14" s="77" t="s">
        <v>137</v>
      </c>
      <c r="L14" s="104" t="s">
        <v>200</v>
      </c>
      <c r="M14" s="78" t="s">
        <v>201</v>
      </c>
      <c r="N14" s="90">
        <v>1</v>
      </c>
      <c r="O14" s="97">
        <v>1</v>
      </c>
      <c r="P14" s="97">
        <v>1</v>
      </c>
      <c r="Q14" s="97"/>
      <c r="R14" s="97"/>
      <c r="S14" s="97">
        <v>1</v>
      </c>
      <c r="T14" s="180">
        <f>AVERAGE(O14:R14)</f>
        <v>1</v>
      </c>
      <c r="U14" s="115">
        <f t="shared" si="1"/>
        <v>1</v>
      </c>
      <c r="V14" s="74">
        <v>0</v>
      </c>
      <c r="W14" s="74">
        <f t="shared" si="4"/>
        <v>-1</v>
      </c>
      <c r="X14" s="74">
        <v>0</v>
      </c>
      <c r="Y14" s="74">
        <f t="shared" si="5"/>
        <v>0</v>
      </c>
      <c r="Z14" s="82">
        <v>1</v>
      </c>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4"/>
      <c r="IV14" s="74"/>
      <c r="IW14" s="74"/>
    </row>
    <row r="15" spans="1:257" s="84" customFormat="1" ht="69.75" customHeight="1" x14ac:dyDescent="0.2">
      <c r="A15" s="185" t="s">
        <v>111</v>
      </c>
      <c r="B15" s="185" t="s">
        <v>118</v>
      </c>
      <c r="C15" s="185" t="s">
        <v>322</v>
      </c>
      <c r="D15" s="185" t="s">
        <v>121</v>
      </c>
      <c r="E15" s="83" t="s">
        <v>189</v>
      </c>
      <c r="F15" s="231" t="s">
        <v>228</v>
      </c>
      <c r="G15" s="232"/>
      <c r="H15" s="184" t="s">
        <v>229</v>
      </c>
      <c r="I15" s="184" t="s">
        <v>142</v>
      </c>
      <c r="J15" s="184" t="s">
        <v>104</v>
      </c>
      <c r="K15" s="77" t="s">
        <v>202</v>
      </c>
      <c r="L15" s="161" t="s">
        <v>203</v>
      </c>
      <c r="M15" s="78" t="s">
        <v>201</v>
      </c>
      <c r="N15" s="90">
        <v>1</v>
      </c>
      <c r="O15" s="97">
        <v>1</v>
      </c>
      <c r="P15" s="97">
        <v>1</v>
      </c>
      <c r="Q15" s="97"/>
      <c r="R15" s="97"/>
      <c r="S15" s="97">
        <v>1</v>
      </c>
      <c r="T15" s="180">
        <f>AVERAGE(O15:R15)</f>
        <v>1</v>
      </c>
      <c r="U15" s="115">
        <f t="shared" ref="U15" si="6">+O15/S15</f>
        <v>1</v>
      </c>
      <c r="V15" s="74">
        <v>0</v>
      </c>
      <c r="W15" s="74">
        <f t="shared" ref="W15" si="7">-COS((Q15/Z15)*PI())</f>
        <v>-1</v>
      </c>
      <c r="X15" s="74">
        <v>0</v>
      </c>
      <c r="Y15" s="74">
        <f t="shared" ref="Y15" si="8">SIN((Q15/Z15)*PI())</f>
        <v>0</v>
      </c>
      <c r="Z15" s="82">
        <v>1</v>
      </c>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4"/>
      <c r="IV15" s="74"/>
      <c r="IW15" s="82">
        <f>AVERAGE(U14:U15)</f>
        <v>1</v>
      </c>
    </row>
    <row r="16" spans="1:257" s="84" customFormat="1" ht="69.75" customHeight="1" x14ac:dyDescent="0.2">
      <c r="A16" s="102" t="s">
        <v>111</v>
      </c>
      <c r="B16" s="102" t="s">
        <v>118</v>
      </c>
      <c r="C16" s="176" t="s">
        <v>322</v>
      </c>
      <c r="D16" s="102" t="s">
        <v>121</v>
      </c>
      <c r="E16" s="83" t="s">
        <v>344</v>
      </c>
      <c r="F16" s="231" t="s">
        <v>345</v>
      </c>
      <c r="G16" s="232"/>
      <c r="H16" s="101" t="s">
        <v>346</v>
      </c>
      <c r="I16" s="101" t="s">
        <v>142</v>
      </c>
      <c r="J16" s="101" t="s">
        <v>104</v>
      </c>
      <c r="K16" s="77" t="s">
        <v>202</v>
      </c>
      <c r="L16" s="104" t="s">
        <v>203</v>
      </c>
      <c r="M16" s="78" t="s">
        <v>201</v>
      </c>
      <c r="N16" s="90">
        <v>1</v>
      </c>
      <c r="O16" s="97">
        <v>1</v>
      </c>
      <c r="P16" s="97">
        <v>1</v>
      </c>
      <c r="Q16" s="97"/>
      <c r="R16" s="97"/>
      <c r="S16" s="97">
        <v>1</v>
      </c>
      <c r="T16" s="180">
        <f>AVERAGE(O16:R16)</f>
        <v>1</v>
      </c>
      <c r="U16" s="115">
        <f t="shared" ref="U16" si="9">+O16/S16</f>
        <v>1</v>
      </c>
      <c r="V16" s="74">
        <v>0</v>
      </c>
      <c r="W16" s="74">
        <f t="shared" si="4"/>
        <v>-1</v>
      </c>
      <c r="X16" s="74">
        <v>0</v>
      </c>
      <c r="Y16" s="74">
        <f t="shared" si="5"/>
        <v>0</v>
      </c>
      <c r="Z16" s="82">
        <v>1</v>
      </c>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4"/>
      <c r="IV16" s="74"/>
      <c r="IW16" s="82">
        <f>AVERAGE(U14:U16)</f>
        <v>1</v>
      </c>
    </row>
    <row r="17" spans="1:257" s="74" customFormat="1" ht="75" customHeight="1" x14ac:dyDescent="0.2">
      <c r="A17" s="102" t="s">
        <v>112</v>
      </c>
      <c r="B17" s="102" t="s">
        <v>118</v>
      </c>
      <c r="C17" s="179" t="s">
        <v>322</v>
      </c>
      <c r="D17" s="102" t="s">
        <v>121</v>
      </c>
      <c r="E17" s="83" t="s">
        <v>154</v>
      </c>
      <c r="F17" s="231" t="s">
        <v>342</v>
      </c>
      <c r="G17" s="232"/>
      <c r="H17" s="101" t="s">
        <v>343</v>
      </c>
      <c r="I17" s="101" t="s">
        <v>143</v>
      </c>
      <c r="J17" s="101" t="s">
        <v>104</v>
      </c>
      <c r="K17" s="77" t="s">
        <v>202</v>
      </c>
      <c r="L17" s="104" t="s">
        <v>204</v>
      </c>
      <c r="M17" s="78" t="s">
        <v>205</v>
      </c>
      <c r="N17" s="70">
        <v>1</v>
      </c>
      <c r="O17" s="70">
        <v>1</v>
      </c>
      <c r="P17" s="70">
        <v>1</v>
      </c>
      <c r="Q17" s="70"/>
      <c r="R17" s="70"/>
      <c r="S17" s="70">
        <v>1</v>
      </c>
      <c r="T17" s="180">
        <f>AVERAGE(O17:R17)</f>
        <v>1</v>
      </c>
      <c r="U17" s="115">
        <f t="shared" si="1"/>
        <v>1</v>
      </c>
      <c r="V17" s="74">
        <v>0</v>
      </c>
      <c r="W17" s="74">
        <f t="shared" si="4"/>
        <v>-1</v>
      </c>
      <c r="X17" s="74">
        <v>0</v>
      </c>
      <c r="Y17" s="74">
        <f t="shared" si="5"/>
        <v>0</v>
      </c>
      <c r="Z17" s="82">
        <v>1</v>
      </c>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IW17" s="82">
        <f>AVERAGE(U17)</f>
        <v>1</v>
      </c>
    </row>
    <row r="18" spans="1:257" s="84" customFormat="1" ht="50.1" customHeight="1" x14ac:dyDescent="0.2">
      <c r="A18" s="184" t="s">
        <v>159</v>
      </c>
      <c r="B18" s="184" t="s">
        <v>103</v>
      </c>
      <c r="C18" s="185" t="s">
        <v>322</v>
      </c>
      <c r="D18" s="185" t="s">
        <v>119</v>
      </c>
      <c r="E18" s="83" t="s">
        <v>367</v>
      </c>
      <c r="F18" s="233" t="s">
        <v>368</v>
      </c>
      <c r="G18" s="233"/>
      <c r="H18" s="184" t="s">
        <v>369</v>
      </c>
      <c r="I18" s="184" t="s">
        <v>143</v>
      </c>
      <c r="J18" s="184" t="s">
        <v>104</v>
      </c>
      <c r="K18" s="77" t="s">
        <v>339</v>
      </c>
      <c r="L18" s="156" t="s">
        <v>340</v>
      </c>
      <c r="M18" s="78" t="s">
        <v>341</v>
      </c>
      <c r="N18" s="133">
        <v>0.95</v>
      </c>
      <c r="O18" s="97">
        <v>0.98</v>
      </c>
      <c r="P18" s="196">
        <v>0.89</v>
      </c>
      <c r="Q18" s="98"/>
      <c r="R18" s="98"/>
      <c r="S18" s="196">
        <v>0.95</v>
      </c>
      <c r="T18" s="180">
        <f>AVERAGE(O18:R18)</f>
        <v>0.93500000000000005</v>
      </c>
      <c r="U18" s="115">
        <f>+P18/S18</f>
        <v>0.93684210526315792</v>
      </c>
      <c r="Z18" s="85"/>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IW18" s="85"/>
    </row>
    <row r="19" spans="1:257" s="74" customFormat="1" ht="50.1" customHeight="1" x14ac:dyDescent="0.2">
      <c r="A19" s="101" t="s">
        <v>162</v>
      </c>
      <c r="B19" s="176" t="s">
        <v>118</v>
      </c>
      <c r="C19" s="179" t="s">
        <v>324</v>
      </c>
      <c r="D19" s="102" t="s">
        <v>120</v>
      </c>
      <c r="E19" s="83" t="s">
        <v>179</v>
      </c>
      <c r="F19" s="213" t="s">
        <v>338</v>
      </c>
      <c r="G19" s="214"/>
      <c r="H19" s="101" t="s">
        <v>248</v>
      </c>
      <c r="I19" s="101" t="s">
        <v>143</v>
      </c>
      <c r="J19" s="101" t="s">
        <v>104</v>
      </c>
      <c r="K19" s="77" t="s">
        <v>138</v>
      </c>
      <c r="L19" s="104" t="s">
        <v>250</v>
      </c>
      <c r="M19" s="78" t="s">
        <v>251</v>
      </c>
      <c r="N19" s="197">
        <v>37</v>
      </c>
      <c r="O19" s="165">
        <v>10</v>
      </c>
      <c r="P19" s="165">
        <v>10</v>
      </c>
      <c r="Q19" s="165"/>
      <c r="R19" s="165"/>
      <c r="S19" s="165">
        <v>10</v>
      </c>
      <c r="T19" s="126">
        <f t="shared" si="0"/>
        <v>20</v>
      </c>
      <c r="U19" s="115">
        <f t="shared" si="1"/>
        <v>1</v>
      </c>
      <c r="V19" s="74">
        <v>0</v>
      </c>
      <c r="W19" s="74">
        <f t="shared" si="4"/>
        <v>-1</v>
      </c>
      <c r="X19" s="74">
        <v>0</v>
      </c>
      <c r="Y19" s="74">
        <f t="shared" si="5"/>
        <v>0</v>
      </c>
      <c r="Z19" s="82">
        <v>1</v>
      </c>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row>
    <row r="20" spans="1:257" s="74" customFormat="1" ht="70.5" customHeight="1" x14ac:dyDescent="0.2">
      <c r="A20" s="101" t="s">
        <v>162</v>
      </c>
      <c r="B20" s="176" t="s">
        <v>118</v>
      </c>
      <c r="C20" s="179" t="s">
        <v>324</v>
      </c>
      <c r="D20" s="102" t="s">
        <v>120</v>
      </c>
      <c r="E20" s="83" t="s">
        <v>249</v>
      </c>
      <c r="F20" s="213" t="s">
        <v>252</v>
      </c>
      <c r="G20" s="214"/>
      <c r="H20" s="101" t="s">
        <v>253</v>
      </c>
      <c r="I20" s="101" t="s">
        <v>142</v>
      </c>
      <c r="J20" s="101" t="s">
        <v>104</v>
      </c>
      <c r="K20" s="77" t="s">
        <v>254</v>
      </c>
      <c r="L20" s="103" t="s">
        <v>255</v>
      </c>
      <c r="M20" s="78" t="s">
        <v>256</v>
      </c>
      <c r="N20" s="70">
        <v>0.42</v>
      </c>
      <c r="O20" s="99">
        <v>0.71</v>
      </c>
      <c r="P20" s="99">
        <v>0.29010000000000002</v>
      </c>
      <c r="Q20" s="99"/>
      <c r="R20" s="99"/>
      <c r="S20" s="99">
        <v>0.42</v>
      </c>
      <c r="T20" s="180">
        <f>AVERAGE(O20:P20)</f>
        <v>0.50004999999999999</v>
      </c>
      <c r="U20" s="115">
        <f>+P20/S20</f>
        <v>0.69071428571428584</v>
      </c>
      <c r="V20" s="74">
        <v>0</v>
      </c>
      <c r="W20" s="74">
        <f t="shared" si="4"/>
        <v>-1</v>
      </c>
      <c r="X20" s="74">
        <v>0</v>
      </c>
      <c r="Y20" s="74">
        <f t="shared" si="5"/>
        <v>0</v>
      </c>
      <c r="Z20" s="82">
        <v>1</v>
      </c>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IW20" s="82">
        <f>AVERAGE(U19:U20)</f>
        <v>0.84535714285714292</v>
      </c>
    </row>
    <row r="21" spans="1:257" s="84" customFormat="1" ht="50.1" customHeight="1" x14ac:dyDescent="0.2">
      <c r="A21" s="102" t="s">
        <v>113</v>
      </c>
      <c r="B21" s="102" t="s">
        <v>118</v>
      </c>
      <c r="C21" s="179" t="s">
        <v>323</v>
      </c>
      <c r="D21" s="102" t="s">
        <v>120</v>
      </c>
      <c r="E21" s="83" t="s">
        <v>167</v>
      </c>
      <c r="F21" s="231" t="s">
        <v>168</v>
      </c>
      <c r="G21" s="232"/>
      <c r="H21" s="101" t="s">
        <v>169</v>
      </c>
      <c r="I21" s="101" t="s">
        <v>143</v>
      </c>
      <c r="J21" s="101" t="s">
        <v>104</v>
      </c>
      <c r="K21" s="77" t="s">
        <v>196</v>
      </c>
      <c r="L21" s="104" t="s">
        <v>218</v>
      </c>
      <c r="M21" s="78" t="s">
        <v>216</v>
      </c>
      <c r="N21" s="91">
        <v>1</v>
      </c>
      <c r="O21" s="191">
        <v>0.57369999999999999</v>
      </c>
      <c r="P21" s="198">
        <v>1.61E-2</v>
      </c>
      <c r="Q21" s="106"/>
      <c r="R21" s="105"/>
      <c r="S21" s="91">
        <v>0.1</v>
      </c>
      <c r="T21" s="180">
        <f t="shared" si="0"/>
        <v>0.58979999999999999</v>
      </c>
      <c r="U21" s="190">
        <f>+P21/S21</f>
        <v>0.16099999999999998</v>
      </c>
      <c r="V21" s="84">
        <v>0</v>
      </c>
      <c r="W21" s="84">
        <f t="shared" si="4"/>
        <v>-1</v>
      </c>
      <c r="X21" s="84">
        <v>0</v>
      </c>
      <c r="Y21" s="84">
        <f t="shared" si="5"/>
        <v>0</v>
      </c>
      <c r="Z21" s="85">
        <v>1</v>
      </c>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row>
    <row r="22" spans="1:257" s="79" customFormat="1" ht="50.1" customHeight="1" x14ac:dyDescent="0.2">
      <c r="A22" s="73" t="s">
        <v>113</v>
      </c>
      <c r="B22" s="73" t="s">
        <v>118</v>
      </c>
      <c r="C22" s="179" t="s">
        <v>323</v>
      </c>
      <c r="D22" s="73" t="s">
        <v>120</v>
      </c>
      <c r="E22" s="146" t="s">
        <v>170</v>
      </c>
      <c r="F22" s="213" t="s">
        <v>171</v>
      </c>
      <c r="G22" s="214"/>
      <c r="H22" s="147" t="s">
        <v>172</v>
      </c>
      <c r="I22" s="147" t="s">
        <v>143</v>
      </c>
      <c r="J22" s="147" t="s">
        <v>104</v>
      </c>
      <c r="K22" s="77" t="s">
        <v>196</v>
      </c>
      <c r="L22" s="145" t="s">
        <v>218</v>
      </c>
      <c r="M22" s="78" t="s">
        <v>216</v>
      </c>
      <c r="N22" s="151">
        <v>1</v>
      </c>
      <c r="O22" s="164">
        <v>0.27</v>
      </c>
      <c r="P22" s="151">
        <v>0.24</v>
      </c>
      <c r="Q22" s="164"/>
      <c r="R22" s="151"/>
      <c r="S22" s="164">
        <v>0.25</v>
      </c>
      <c r="T22" s="180">
        <f t="shared" si="0"/>
        <v>0.51</v>
      </c>
      <c r="U22" s="115">
        <f>+P22/S22</f>
        <v>0.96</v>
      </c>
      <c r="V22" s="79">
        <v>0</v>
      </c>
      <c r="W22" s="79">
        <f>-COS((R22/Z22)*PI())</f>
        <v>-1</v>
      </c>
      <c r="X22" s="79">
        <v>0</v>
      </c>
      <c r="Y22" s="79">
        <f>SIN((R22/Z22)*PI())</f>
        <v>0</v>
      </c>
      <c r="Z22" s="81">
        <v>1</v>
      </c>
    </row>
    <row r="23" spans="1:257" s="84" customFormat="1" ht="50.1" customHeight="1" x14ac:dyDescent="0.2">
      <c r="A23" s="142" t="s">
        <v>113</v>
      </c>
      <c r="B23" s="142" t="s">
        <v>118</v>
      </c>
      <c r="C23" s="179" t="s">
        <v>323</v>
      </c>
      <c r="D23" s="142" t="s">
        <v>120</v>
      </c>
      <c r="E23" s="83" t="s">
        <v>173</v>
      </c>
      <c r="F23" s="231" t="s">
        <v>174</v>
      </c>
      <c r="G23" s="232"/>
      <c r="H23" s="141" t="s">
        <v>175</v>
      </c>
      <c r="I23" s="141" t="s">
        <v>143</v>
      </c>
      <c r="J23" s="141" t="s">
        <v>104</v>
      </c>
      <c r="K23" s="77" t="s">
        <v>196</v>
      </c>
      <c r="L23" s="143" t="s">
        <v>218</v>
      </c>
      <c r="M23" s="78" t="s">
        <v>216</v>
      </c>
      <c r="N23" s="91">
        <v>1</v>
      </c>
      <c r="O23" s="105">
        <v>0.51</v>
      </c>
      <c r="P23" s="91">
        <v>0.21</v>
      </c>
      <c r="Q23" s="91"/>
      <c r="R23" s="93"/>
      <c r="S23" s="105">
        <v>0.3</v>
      </c>
      <c r="T23" s="180">
        <f t="shared" si="0"/>
        <v>0.72</v>
      </c>
      <c r="U23" s="115">
        <f>+P23/S23</f>
        <v>0.7</v>
      </c>
      <c r="V23" s="84">
        <v>0</v>
      </c>
      <c r="W23" s="84">
        <f t="shared" si="4"/>
        <v>-1</v>
      </c>
      <c r="X23" s="84">
        <v>0</v>
      </c>
      <c r="Y23" s="84">
        <f t="shared" si="5"/>
        <v>0</v>
      </c>
      <c r="Z23" s="85">
        <v>1</v>
      </c>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row>
    <row r="24" spans="1:257" s="79" customFormat="1" ht="50.1" customHeight="1" x14ac:dyDescent="0.2">
      <c r="A24" s="73" t="s">
        <v>113</v>
      </c>
      <c r="B24" s="73" t="s">
        <v>118</v>
      </c>
      <c r="C24" s="179" t="s">
        <v>323</v>
      </c>
      <c r="D24" s="73" t="s">
        <v>120</v>
      </c>
      <c r="E24" s="146" t="s">
        <v>176</v>
      </c>
      <c r="F24" s="233" t="s">
        <v>221</v>
      </c>
      <c r="G24" s="233"/>
      <c r="H24" s="147" t="s">
        <v>243</v>
      </c>
      <c r="I24" s="147" t="s">
        <v>143</v>
      </c>
      <c r="J24" s="147" t="s">
        <v>104</v>
      </c>
      <c r="K24" s="77" t="s">
        <v>244</v>
      </c>
      <c r="L24" s="161" t="s">
        <v>245</v>
      </c>
      <c r="M24" s="78" t="s">
        <v>246</v>
      </c>
      <c r="N24" s="151">
        <v>1</v>
      </c>
      <c r="O24" s="151">
        <v>0.91</v>
      </c>
      <c r="P24" s="151">
        <v>0.97</v>
      </c>
      <c r="Q24" s="151"/>
      <c r="R24" s="152"/>
      <c r="S24" s="151">
        <v>1</v>
      </c>
      <c r="T24" s="180">
        <f t="shared" ref="T24:T30" si="10">AVERAGE(O24:R24)</f>
        <v>0.94</v>
      </c>
      <c r="U24" s="115">
        <f>+P24/S24</f>
        <v>0.97</v>
      </c>
      <c r="Z24" s="81"/>
    </row>
    <row r="25" spans="1:257" s="84" customFormat="1" ht="50.1" customHeight="1" x14ac:dyDescent="0.2">
      <c r="A25" s="160" t="s">
        <v>113</v>
      </c>
      <c r="B25" s="118" t="s">
        <v>118</v>
      </c>
      <c r="C25" s="179" t="s">
        <v>323</v>
      </c>
      <c r="D25" s="118" t="s">
        <v>120</v>
      </c>
      <c r="E25" s="83" t="s">
        <v>177</v>
      </c>
      <c r="F25" s="213" t="s">
        <v>222</v>
      </c>
      <c r="G25" s="214"/>
      <c r="H25" s="117" t="s">
        <v>223</v>
      </c>
      <c r="I25" s="117" t="s">
        <v>143</v>
      </c>
      <c r="J25" s="117" t="s">
        <v>104</v>
      </c>
      <c r="K25" s="77" t="s">
        <v>224</v>
      </c>
      <c r="L25" s="119" t="s">
        <v>225</v>
      </c>
      <c r="M25" s="78" t="s">
        <v>225</v>
      </c>
      <c r="N25" s="133">
        <v>1</v>
      </c>
      <c r="O25" s="93">
        <v>1</v>
      </c>
      <c r="P25" s="151">
        <v>1</v>
      </c>
      <c r="Q25" s="132"/>
      <c r="R25" s="132"/>
      <c r="S25" s="91">
        <v>1</v>
      </c>
      <c r="T25" s="180">
        <f t="shared" si="10"/>
        <v>1</v>
      </c>
      <c r="U25" s="115">
        <f t="shared" si="1"/>
        <v>1</v>
      </c>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row>
    <row r="26" spans="1:257" s="84" customFormat="1" ht="50.1" customHeight="1" x14ac:dyDescent="0.2">
      <c r="A26" s="160" t="s">
        <v>113</v>
      </c>
      <c r="B26" s="118" t="s">
        <v>118</v>
      </c>
      <c r="C26" s="179" t="s">
        <v>323</v>
      </c>
      <c r="D26" s="118" t="s">
        <v>120</v>
      </c>
      <c r="E26" s="83" t="s">
        <v>178</v>
      </c>
      <c r="F26" s="213" t="s">
        <v>226</v>
      </c>
      <c r="G26" s="214"/>
      <c r="H26" s="117" t="s">
        <v>336</v>
      </c>
      <c r="I26" s="117" t="s">
        <v>143</v>
      </c>
      <c r="J26" s="117" t="s">
        <v>104</v>
      </c>
      <c r="K26" s="77" t="s">
        <v>224</v>
      </c>
      <c r="L26" s="119" t="s">
        <v>225</v>
      </c>
      <c r="M26" s="78" t="s">
        <v>225</v>
      </c>
      <c r="N26" s="133">
        <v>1</v>
      </c>
      <c r="O26" s="93">
        <v>1</v>
      </c>
      <c r="P26" s="151">
        <v>1</v>
      </c>
      <c r="Q26" s="132"/>
      <c r="R26" s="132"/>
      <c r="S26" s="91">
        <v>1</v>
      </c>
      <c r="T26" s="180">
        <f t="shared" si="10"/>
        <v>1</v>
      </c>
      <c r="U26" s="115">
        <f t="shared" si="1"/>
        <v>1</v>
      </c>
      <c r="V26" s="84">
        <v>0</v>
      </c>
      <c r="W26" s="84">
        <f t="shared" si="4"/>
        <v>-1</v>
      </c>
      <c r="X26" s="84">
        <v>0</v>
      </c>
      <c r="Y26" s="84">
        <f t="shared" si="5"/>
        <v>0</v>
      </c>
      <c r="Z26" s="85">
        <v>1</v>
      </c>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IW26" s="85">
        <f>AVERAGE(U21:U26)</f>
        <v>0.7985000000000001</v>
      </c>
    </row>
    <row r="27" spans="1:257" s="84" customFormat="1" ht="75" customHeight="1" x14ac:dyDescent="0.2">
      <c r="A27" s="118" t="s">
        <v>113</v>
      </c>
      <c r="B27" s="118" t="s">
        <v>118</v>
      </c>
      <c r="C27" s="179" t="s">
        <v>323</v>
      </c>
      <c r="D27" s="118" t="s">
        <v>120</v>
      </c>
      <c r="E27" s="83" t="s">
        <v>291</v>
      </c>
      <c r="F27" s="217" t="s">
        <v>292</v>
      </c>
      <c r="G27" s="218"/>
      <c r="H27" s="117" t="s">
        <v>337</v>
      </c>
      <c r="I27" s="117" t="s">
        <v>143</v>
      </c>
      <c r="J27" s="117" t="s">
        <v>104</v>
      </c>
      <c r="K27" s="77" t="s">
        <v>193</v>
      </c>
      <c r="L27" s="120" t="s">
        <v>293</v>
      </c>
      <c r="M27" s="78" t="s">
        <v>294</v>
      </c>
      <c r="N27" s="133">
        <v>1</v>
      </c>
      <c r="O27" s="133">
        <v>1</v>
      </c>
      <c r="P27" s="151">
        <v>1</v>
      </c>
      <c r="Q27" s="132"/>
      <c r="R27" s="132"/>
      <c r="S27" s="91">
        <v>1</v>
      </c>
      <c r="T27" s="180">
        <f t="shared" si="10"/>
        <v>1</v>
      </c>
      <c r="U27" s="115">
        <f t="shared" si="1"/>
        <v>1</v>
      </c>
      <c r="Z27" s="85"/>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IW27" s="85"/>
    </row>
    <row r="28" spans="1:257" s="84" customFormat="1" ht="50.1" customHeight="1" x14ac:dyDescent="0.2">
      <c r="A28" s="194" t="s">
        <v>114</v>
      </c>
      <c r="B28" s="194" t="s">
        <v>118</v>
      </c>
      <c r="C28" s="194" t="s">
        <v>322</v>
      </c>
      <c r="D28" s="194" t="s">
        <v>120</v>
      </c>
      <c r="E28" s="83" t="s">
        <v>180</v>
      </c>
      <c r="F28" s="231" t="s">
        <v>259</v>
      </c>
      <c r="G28" s="232"/>
      <c r="H28" s="193" t="s">
        <v>260</v>
      </c>
      <c r="I28" s="193" t="s">
        <v>143</v>
      </c>
      <c r="J28" s="193" t="s">
        <v>104</v>
      </c>
      <c r="K28" s="77" t="s">
        <v>137</v>
      </c>
      <c r="L28" s="195" t="s">
        <v>208</v>
      </c>
      <c r="M28" s="78" t="s">
        <v>205</v>
      </c>
      <c r="N28" s="70">
        <v>1</v>
      </c>
      <c r="O28" s="86">
        <v>1</v>
      </c>
      <c r="P28" s="86">
        <v>1</v>
      </c>
      <c r="Q28" s="86"/>
      <c r="R28" s="86"/>
      <c r="S28" s="86">
        <v>1</v>
      </c>
      <c r="T28" s="180">
        <f t="shared" si="10"/>
        <v>1</v>
      </c>
      <c r="U28" s="115">
        <f>+P28/S28</f>
        <v>1</v>
      </c>
      <c r="V28" s="84">
        <v>0</v>
      </c>
      <c r="W28" s="84">
        <f t="shared" si="4"/>
        <v>-1</v>
      </c>
      <c r="X28" s="84">
        <v>0</v>
      </c>
      <c r="Y28" s="84">
        <f t="shared" si="5"/>
        <v>0</v>
      </c>
      <c r="Z28" s="85">
        <v>1</v>
      </c>
    </row>
    <row r="29" spans="1:257" s="84" customFormat="1" ht="50.1" customHeight="1" x14ac:dyDescent="0.2">
      <c r="A29" s="194" t="s">
        <v>114</v>
      </c>
      <c r="B29" s="194" t="s">
        <v>118</v>
      </c>
      <c r="C29" s="194" t="s">
        <v>322</v>
      </c>
      <c r="D29" s="194" t="s">
        <v>120</v>
      </c>
      <c r="E29" s="83" t="s">
        <v>181</v>
      </c>
      <c r="F29" s="231" t="s">
        <v>261</v>
      </c>
      <c r="G29" s="232"/>
      <c r="H29" s="193" t="s">
        <v>183</v>
      </c>
      <c r="I29" s="193" t="s">
        <v>143</v>
      </c>
      <c r="J29" s="193" t="s">
        <v>104</v>
      </c>
      <c r="K29" s="77" t="s">
        <v>137</v>
      </c>
      <c r="L29" s="195" t="s">
        <v>208</v>
      </c>
      <c r="M29" s="78" t="s">
        <v>205</v>
      </c>
      <c r="N29" s="70">
        <v>1</v>
      </c>
      <c r="O29" s="86">
        <v>1</v>
      </c>
      <c r="P29" s="86">
        <v>1</v>
      </c>
      <c r="Q29" s="86"/>
      <c r="R29" s="86"/>
      <c r="S29" s="86">
        <v>1</v>
      </c>
      <c r="T29" s="180">
        <f t="shared" si="10"/>
        <v>1</v>
      </c>
      <c r="U29" s="115">
        <f>+P29/S29</f>
        <v>1</v>
      </c>
      <c r="V29" s="84">
        <v>0</v>
      </c>
      <c r="W29" s="84">
        <f t="shared" si="4"/>
        <v>-1</v>
      </c>
      <c r="X29" s="84">
        <v>0</v>
      </c>
      <c r="Y29" s="84">
        <f t="shared" si="5"/>
        <v>0</v>
      </c>
      <c r="Z29" s="85">
        <v>1</v>
      </c>
    </row>
    <row r="30" spans="1:257" s="84" customFormat="1" ht="71.25" customHeight="1" x14ac:dyDescent="0.2">
      <c r="A30" s="102" t="s">
        <v>114</v>
      </c>
      <c r="B30" s="102" t="s">
        <v>118</v>
      </c>
      <c r="C30" s="179" t="s">
        <v>322</v>
      </c>
      <c r="D30" s="102" t="s">
        <v>120</v>
      </c>
      <c r="E30" s="83" t="s">
        <v>182</v>
      </c>
      <c r="F30" s="234" t="s">
        <v>257</v>
      </c>
      <c r="G30" s="235"/>
      <c r="H30" s="101" t="s">
        <v>258</v>
      </c>
      <c r="I30" s="101" t="s">
        <v>143</v>
      </c>
      <c r="J30" s="101" t="s">
        <v>104</v>
      </c>
      <c r="K30" s="77" t="s">
        <v>138</v>
      </c>
      <c r="L30" s="104" t="s">
        <v>263</v>
      </c>
      <c r="M30" s="78" t="s">
        <v>297</v>
      </c>
      <c r="N30" s="70">
        <v>1</v>
      </c>
      <c r="O30" s="86">
        <v>0</v>
      </c>
      <c r="P30" s="86">
        <v>0.85</v>
      </c>
      <c r="Q30" s="86"/>
      <c r="R30" s="86"/>
      <c r="S30" s="86">
        <v>0</v>
      </c>
      <c r="T30" s="180">
        <f t="shared" si="10"/>
        <v>0.42499999999999999</v>
      </c>
      <c r="U30" s="115">
        <f>+P30/T30</f>
        <v>2</v>
      </c>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row>
    <row r="31" spans="1:257" s="84" customFormat="1" ht="72.75" customHeight="1" x14ac:dyDescent="0.2">
      <c r="A31" s="159" t="s">
        <v>114</v>
      </c>
      <c r="B31" s="159" t="s">
        <v>118</v>
      </c>
      <c r="C31" s="179" t="s">
        <v>322</v>
      </c>
      <c r="D31" s="159" t="s">
        <v>120</v>
      </c>
      <c r="E31" s="187" t="s">
        <v>206</v>
      </c>
      <c r="F31" s="219" t="s">
        <v>295</v>
      </c>
      <c r="G31" s="219"/>
      <c r="H31" s="84" t="s">
        <v>296</v>
      </c>
      <c r="I31" s="158" t="s">
        <v>143</v>
      </c>
      <c r="J31" s="158" t="s">
        <v>104</v>
      </c>
      <c r="K31" s="77" t="s">
        <v>138</v>
      </c>
      <c r="L31" s="157" t="s">
        <v>237</v>
      </c>
      <c r="M31" s="78" t="s">
        <v>195</v>
      </c>
      <c r="N31" s="70">
        <v>0.95</v>
      </c>
      <c r="O31" s="86">
        <v>0</v>
      </c>
      <c r="P31" s="86">
        <v>0</v>
      </c>
      <c r="Q31" s="86"/>
      <c r="R31" s="86"/>
      <c r="S31" s="86">
        <v>0</v>
      </c>
      <c r="T31" s="126">
        <f t="shared" si="0"/>
        <v>0</v>
      </c>
      <c r="U31" s="115">
        <v>1</v>
      </c>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row>
    <row r="32" spans="1:257" s="84" customFormat="1" ht="54.75" customHeight="1" x14ac:dyDescent="0.2">
      <c r="A32" s="102" t="s">
        <v>114</v>
      </c>
      <c r="B32" s="102" t="s">
        <v>118</v>
      </c>
      <c r="C32" s="179" t="s">
        <v>322</v>
      </c>
      <c r="D32" s="102" t="s">
        <v>120</v>
      </c>
      <c r="E32" s="83" t="s">
        <v>207</v>
      </c>
      <c r="F32" s="215" t="s">
        <v>262</v>
      </c>
      <c r="G32" s="216"/>
      <c r="H32" s="101" t="s">
        <v>333</v>
      </c>
      <c r="I32" s="101" t="s">
        <v>143</v>
      </c>
      <c r="J32" s="101" t="s">
        <v>104</v>
      </c>
      <c r="K32" s="77" t="s">
        <v>138</v>
      </c>
      <c r="L32" s="103" t="s">
        <v>263</v>
      </c>
      <c r="M32" s="78" t="s">
        <v>201</v>
      </c>
      <c r="N32" s="70">
        <v>1</v>
      </c>
      <c r="O32" s="86">
        <v>1</v>
      </c>
      <c r="P32" s="169">
        <v>1</v>
      </c>
      <c r="Q32" s="169"/>
      <c r="R32" s="169"/>
      <c r="S32" s="86">
        <v>1</v>
      </c>
      <c r="T32" s="180">
        <f>AVERAGE(O32:R32)</f>
        <v>1</v>
      </c>
      <c r="U32" s="115">
        <f t="shared" si="1"/>
        <v>1</v>
      </c>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row>
    <row r="33" spans="1:257" s="84" customFormat="1" ht="50.1" customHeight="1" x14ac:dyDescent="0.2">
      <c r="A33" s="159" t="s">
        <v>114</v>
      </c>
      <c r="B33" s="159" t="s">
        <v>118</v>
      </c>
      <c r="C33" s="179" t="s">
        <v>322</v>
      </c>
      <c r="D33" s="159" t="s">
        <v>120</v>
      </c>
      <c r="E33" s="83" t="s">
        <v>209</v>
      </c>
      <c r="F33" s="220" t="s">
        <v>298</v>
      </c>
      <c r="G33" s="221"/>
      <c r="H33" s="158" t="s">
        <v>334</v>
      </c>
      <c r="I33" s="158" t="s">
        <v>143</v>
      </c>
      <c r="J33" s="158" t="s">
        <v>104</v>
      </c>
      <c r="K33" s="77" t="s">
        <v>300</v>
      </c>
      <c r="L33" s="156" t="s">
        <v>299</v>
      </c>
      <c r="M33" s="78" t="s">
        <v>301</v>
      </c>
      <c r="N33" s="70">
        <v>1</v>
      </c>
      <c r="O33" s="86">
        <v>0</v>
      </c>
      <c r="P33" s="169">
        <v>1</v>
      </c>
      <c r="Q33" s="169"/>
      <c r="R33" s="169"/>
      <c r="S33" s="86">
        <v>1</v>
      </c>
      <c r="T33" s="180">
        <f>AVERAGE(O33:R33)</f>
        <v>0.5</v>
      </c>
      <c r="U33" s="115">
        <v>1</v>
      </c>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row>
    <row r="34" spans="1:257" s="84" customFormat="1" ht="72.75" customHeight="1" x14ac:dyDescent="0.2">
      <c r="A34" s="138" t="s">
        <v>114</v>
      </c>
      <c r="B34" s="138" t="s">
        <v>118</v>
      </c>
      <c r="C34" s="179" t="s">
        <v>322</v>
      </c>
      <c r="D34" s="138" t="s">
        <v>120</v>
      </c>
      <c r="E34" s="83" t="s">
        <v>211</v>
      </c>
      <c r="F34" s="213" t="s">
        <v>269</v>
      </c>
      <c r="G34" s="214"/>
      <c r="H34" s="137" t="s">
        <v>270</v>
      </c>
      <c r="I34" s="137" t="s">
        <v>143</v>
      </c>
      <c r="J34" s="137" t="s">
        <v>104</v>
      </c>
      <c r="K34" s="77" t="s">
        <v>266</v>
      </c>
      <c r="L34" s="139" t="s">
        <v>267</v>
      </c>
      <c r="M34" s="78" t="s">
        <v>268</v>
      </c>
      <c r="N34" s="70">
        <v>1</v>
      </c>
      <c r="O34" s="86">
        <v>1</v>
      </c>
      <c r="P34" s="86">
        <v>1</v>
      </c>
      <c r="Q34" s="86"/>
      <c r="R34" s="86"/>
      <c r="S34" s="86">
        <v>1</v>
      </c>
      <c r="T34" s="180">
        <f>AVERAGE(O34:R34)</f>
        <v>1</v>
      </c>
      <c r="U34" s="115">
        <f t="shared" si="1"/>
        <v>1</v>
      </c>
      <c r="V34" s="88"/>
      <c r="W34" s="88"/>
      <c r="X34" s="88"/>
      <c r="Y34" s="88"/>
      <c r="Z34" s="88"/>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c r="FE34" s="88"/>
      <c r="FF34" s="88"/>
      <c r="FG34" s="88"/>
      <c r="FH34" s="88"/>
      <c r="FI34" s="88"/>
      <c r="FJ34" s="88"/>
      <c r="FK34" s="88"/>
      <c r="FL34" s="88"/>
      <c r="FM34" s="88"/>
      <c r="FN34" s="88"/>
      <c r="FO34" s="88"/>
      <c r="FP34" s="88"/>
      <c r="FQ34" s="88"/>
      <c r="FR34" s="88"/>
      <c r="FS34" s="88"/>
      <c r="FT34" s="88"/>
      <c r="FU34" s="88"/>
      <c r="FV34" s="88"/>
      <c r="FW34" s="88"/>
      <c r="FX34" s="88"/>
      <c r="FY34" s="88"/>
      <c r="FZ34" s="88"/>
      <c r="GA34" s="88"/>
      <c r="GB34" s="88"/>
      <c r="GC34" s="88"/>
      <c r="GD34" s="88"/>
      <c r="GE34" s="88"/>
      <c r="GF34" s="88"/>
      <c r="GG34" s="88"/>
      <c r="GH34" s="88"/>
      <c r="GI34" s="88"/>
      <c r="GJ34" s="88"/>
      <c r="GK34" s="88"/>
      <c r="GL34" s="88"/>
      <c r="GM34" s="88"/>
      <c r="GN34" s="88"/>
      <c r="GO34" s="88"/>
      <c r="GP34" s="88"/>
      <c r="GQ34" s="88"/>
      <c r="GR34" s="88"/>
      <c r="GS34" s="88"/>
      <c r="GT34" s="88"/>
      <c r="GU34" s="88"/>
      <c r="GV34" s="88"/>
      <c r="GW34" s="88"/>
      <c r="GX34" s="88"/>
      <c r="GY34" s="88"/>
      <c r="GZ34" s="88"/>
      <c r="HA34" s="88"/>
      <c r="HB34" s="88"/>
      <c r="HC34" s="88"/>
      <c r="HD34" s="88"/>
      <c r="HE34" s="88"/>
      <c r="HF34" s="88"/>
      <c r="HG34" s="88"/>
      <c r="HH34" s="88"/>
      <c r="HI34" s="88"/>
      <c r="HJ34" s="88"/>
      <c r="HK34" s="88"/>
      <c r="HL34" s="88"/>
      <c r="HM34" s="88"/>
      <c r="HN34" s="88"/>
      <c r="HO34" s="88"/>
      <c r="HP34" s="88"/>
      <c r="HQ34" s="88"/>
      <c r="HR34" s="88"/>
      <c r="HS34" s="88"/>
      <c r="HT34" s="88"/>
      <c r="HU34" s="88"/>
      <c r="HV34" s="88"/>
      <c r="HW34" s="88"/>
      <c r="HX34" s="88"/>
      <c r="HY34" s="88"/>
      <c r="HZ34" s="88"/>
      <c r="IA34" s="88"/>
      <c r="IB34" s="88"/>
      <c r="IC34" s="88"/>
      <c r="ID34" s="88"/>
      <c r="IE34" s="88"/>
      <c r="IF34" s="88"/>
      <c r="IG34" s="88"/>
      <c r="IH34" s="88"/>
      <c r="II34" s="88"/>
      <c r="IJ34" s="88"/>
      <c r="IK34" s="88"/>
      <c r="IL34" s="88"/>
      <c r="IM34" s="88"/>
      <c r="IN34" s="88"/>
      <c r="IO34" s="88"/>
      <c r="IP34" s="88"/>
      <c r="IQ34" s="88"/>
      <c r="IR34" s="88"/>
      <c r="IS34" s="88"/>
      <c r="IT34" s="88"/>
      <c r="IU34" s="88"/>
      <c r="IV34" s="88"/>
      <c r="IW34" s="88"/>
    </row>
    <row r="35" spans="1:257" s="74" customFormat="1" ht="69.75" customHeight="1" x14ac:dyDescent="0.2">
      <c r="A35" s="102" t="s">
        <v>114</v>
      </c>
      <c r="B35" s="102" t="s">
        <v>118</v>
      </c>
      <c r="C35" s="179" t="s">
        <v>322</v>
      </c>
      <c r="D35" s="102" t="s">
        <v>120</v>
      </c>
      <c r="E35" s="83" t="s">
        <v>210</v>
      </c>
      <c r="F35" s="213" t="s">
        <v>264</v>
      </c>
      <c r="G35" s="214"/>
      <c r="H35" s="101" t="s">
        <v>265</v>
      </c>
      <c r="I35" s="101" t="s">
        <v>143</v>
      </c>
      <c r="J35" s="101" t="s">
        <v>104</v>
      </c>
      <c r="K35" s="77" t="s">
        <v>266</v>
      </c>
      <c r="L35" s="103" t="s">
        <v>267</v>
      </c>
      <c r="M35" s="78" t="s">
        <v>268</v>
      </c>
      <c r="N35" s="70">
        <v>1</v>
      </c>
      <c r="O35" s="86">
        <v>1</v>
      </c>
      <c r="P35" s="86">
        <v>1</v>
      </c>
      <c r="Q35" s="86"/>
      <c r="R35" s="86"/>
      <c r="S35" s="86">
        <v>1</v>
      </c>
      <c r="T35" s="180">
        <f>AVERAGE(O35:R35)</f>
        <v>1</v>
      </c>
      <c r="U35" s="115">
        <f t="shared" si="1"/>
        <v>1</v>
      </c>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row>
    <row r="36" spans="1:257" s="74" customFormat="1" ht="91.5" customHeight="1" x14ac:dyDescent="0.2">
      <c r="A36" s="102" t="s">
        <v>114</v>
      </c>
      <c r="B36" s="102" t="s">
        <v>118</v>
      </c>
      <c r="C36" s="179" t="s">
        <v>322</v>
      </c>
      <c r="D36" s="102" t="s">
        <v>120</v>
      </c>
      <c r="E36" s="83" t="s">
        <v>335</v>
      </c>
      <c r="F36" s="213" t="s">
        <v>302</v>
      </c>
      <c r="G36" s="214"/>
      <c r="H36" s="101" t="s">
        <v>288</v>
      </c>
      <c r="I36" s="101" t="s">
        <v>143</v>
      </c>
      <c r="J36" s="101" t="s">
        <v>104</v>
      </c>
      <c r="K36" s="77" t="s">
        <v>289</v>
      </c>
      <c r="L36" s="103" t="s">
        <v>237</v>
      </c>
      <c r="M36" s="78" t="s">
        <v>290</v>
      </c>
      <c r="N36" s="70">
        <v>1</v>
      </c>
      <c r="O36" s="86">
        <v>1</v>
      </c>
      <c r="P36" s="86">
        <v>1</v>
      </c>
      <c r="Q36" s="86"/>
      <c r="R36" s="86"/>
      <c r="S36" s="86">
        <v>1</v>
      </c>
      <c r="T36" s="180">
        <f>AVERAGE(O36:R36)</f>
        <v>1</v>
      </c>
      <c r="U36" s="115">
        <f t="shared" si="1"/>
        <v>1</v>
      </c>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row>
    <row r="37" spans="1:257" s="84" customFormat="1" ht="72.75" customHeight="1" x14ac:dyDescent="0.2">
      <c r="A37" s="138" t="s">
        <v>114</v>
      </c>
      <c r="B37" s="138" t="s">
        <v>118</v>
      </c>
      <c r="C37" s="176" t="s">
        <v>324</v>
      </c>
      <c r="D37" s="138" t="s">
        <v>120</v>
      </c>
      <c r="E37" s="83" t="s">
        <v>213</v>
      </c>
      <c r="F37" s="213" t="s">
        <v>271</v>
      </c>
      <c r="G37" s="214"/>
      <c r="H37" s="137" t="s">
        <v>272</v>
      </c>
      <c r="I37" s="137" t="s">
        <v>143</v>
      </c>
      <c r="J37" s="137" t="s">
        <v>104</v>
      </c>
      <c r="K37" s="77" t="s">
        <v>212</v>
      </c>
      <c r="L37" s="139" t="s">
        <v>276</v>
      </c>
      <c r="M37" s="78" t="s">
        <v>273</v>
      </c>
      <c r="N37" s="87">
        <v>0</v>
      </c>
      <c r="O37" s="87">
        <v>0</v>
      </c>
      <c r="P37" s="87">
        <v>1.1000000000000001</v>
      </c>
      <c r="Q37" s="87"/>
      <c r="R37" s="87"/>
      <c r="S37" s="87">
        <v>0</v>
      </c>
      <c r="T37" s="166">
        <f>SUM(N37:S37)</f>
        <v>1.1000000000000001</v>
      </c>
      <c r="U37" s="115">
        <v>0</v>
      </c>
      <c r="V37" s="88"/>
      <c r="W37" s="88"/>
      <c r="X37" s="88"/>
      <c r="Y37" s="88"/>
      <c r="Z37" s="88"/>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88"/>
      <c r="FE37" s="88"/>
      <c r="FF37" s="88"/>
      <c r="FG37" s="88"/>
      <c r="FH37" s="88"/>
      <c r="FI37" s="88"/>
      <c r="FJ37" s="88"/>
      <c r="FK37" s="88"/>
      <c r="FL37" s="88"/>
      <c r="FM37" s="88"/>
      <c r="FN37" s="88"/>
      <c r="FO37" s="88"/>
      <c r="FP37" s="88"/>
      <c r="FQ37" s="88"/>
      <c r="FR37" s="88"/>
      <c r="FS37" s="88"/>
      <c r="FT37" s="88"/>
      <c r="FU37" s="88"/>
      <c r="FV37" s="88"/>
      <c r="FW37" s="88"/>
      <c r="FX37" s="88"/>
      <c r="FY37" s="88"/>
      <c r="FZ37" s="88"/>
      <c r="GA37" s="88"/>
      <c r="GB37" s="88"/>
      <c r="GC37" s="88"/>
      <c r="GD37" s="88"/>
      <c r="GE37" s="88"/>
      <c r="GF37" s="88"/>
      <c r="GG37" s="88"/>
      <c r="GH37" s="88"/>
      <c r="GI37" s="88"/>
      <c r="GJ37" s="88"/>
      <c r="GK37" s="88"/>
      <c r="GL37" s="88"/>
      <c r="GM37" s="88"/>
      <c r="GN37" s="88"/>
      <c r="GO37" s="88"/>
      <c r="GP37" s="88"/>
      <c r="GQ37" s="88"/>
      <c r="GR37" s="88"/>
      <c r="GS37" s="88"/>
      <c r="GT37" s="88"/>
      <c r="GU37" s="88"/>
      <c r="GV37" s="88"/>
      <c r="GW37" s="88"/>
      <c r="GX37" s="88"/>
      <c r="GY37" s="88"/>
      <c r="GZ37" s="88"/>
      <c r="HA37" s="88"/>
      <c r="HB37" s="88"/>
      <c r="HC37" s="88"/>
      <c r="HD37" s="88"/>
      <c r="HE37" s="88"/>
      <c r="HF37" s="88"/>
      <c r="HG37" s="88"/>
      <c r="HH37" s="88"/>
      <c r="HI37" s="88"/>
      <c r="HJ37" s="88"/>
      <c r="HK37" s="88"/>
      <c r="HL37" s="88"/>
      <c r="HM37" s="88"/>
      <c r="HN37" s="88"/>
      <c r="HO37" s="88"/>
      <c r="HP37" s="88"/>
      <c r="HQ37" s="88"/>
      <c r="HR37" s="88"/>
      <c r="HS37" s="88"/>
      <c r="HT37" s="88"/>
      <c r="HU37" s="88"/>
      <c r="HV37" s="88"/>
      <c r="HW37" s="88"/>
      <c r="HX37" s="88"/>
      <c r="HY37" s="88"/>
      <c r="HZ37" s="88"/>
      <c r="IA37" s="88"/>
      <c r="IB37" s="88"/>
      <c r="IC37" s="88"/>
      <c r="ID37" s="88"/>
      <c r="IE37" s="88"/>
      <c r="IF37" s="88"/>
      <c r="IG37" s="88"/>
      <c r="IH37" s="88"/>
      <c r="II37" s="88"/>
      <c r="IJ37" s="88"/>
      <c r="IK37" s="88"/>
      <c r="IL37" s="88"/>
      <c r="IM37" s="88"/>
      <c r="IN37" s="88"/>
      <c r="IO37" s="88"/>
      <c r="IP37" s="88"/>
      <c r="IQ37" s="88"/>
      <c r="IR37" s="88"/>
      <c r="IS37" s="88"/>
      <c r="IT37" s="88"/>
      <c r="IU37" s="88"/>
      <c r="IV37" s="88"/>
      <c r="IW37" s="88"/>
    </row>
    <row r="38" spans="1:257" s="84" customFormat="1" ht="60.75" customHeight="1" x14ac:dyDescent="0.2">
      <c r="A38" s="123" t="s">
        <v>114</v>
      </c>
      <c r="B38" s="123" t="s">
        <v>118</v>
      </c>
      <c r="C38" s="176" t="s">
        <v>324</v>
      </c>
      <c r="D38" s="123" t="s">
        <v>120</v>
      </c>
      <c r="E38" s="83" t="s">
        <v>214</v>
      </c>
      <c r="F38" s="213" t="s">
        <v>274</v>
      </c>
      <c r="G38" s="214"/>
      <c r="H38" s="122" t="s">
        <v>275</v>
      </c>
      <c r="I38" s="122" t="s">
        <v>143</v>
      </c>
      <c r="J38" s="122" t="s">
        <v>363</v>
      </c>
      <c r="K38" s="77" t="s">
        <v>212</v>
      </c>
      <c r="L38" s="124" t="s">
        <v>276</v>
      </c>
      <c r="M38" s="78" t="s">
        <v>273</v>
      </c>
      <c r="N38" s="87">
        <v>0</v>
      </c>
      <c r="O38" s="87">
        <v>0</v>
      </c>
      <c r="P38" s="87">
        <v>47</v>
      </c>
      <c r="Q38" s="87"/>
      <c r="R38" s="87"/>
      <c r="S38" s="87">
        <v>0</v>
      </c>
      <c r="T38" s="126">
        <f t="shared" si="0"/>
        <v>47</v>
      </c>
      <c r="U38" s="115">
        <v>0</v>
      </c>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row>
    <row r="39" spans="1:257" s="74" customFormat="1" ht="50.1" customHeight="1" x14ac:dyDescent="0.2">
      <c r="A39" s="102" t="s">
        <v>114</v>
      </c>
      <c r="B39" s="102" t="s">
        <v>118</v>
      </c>
      <c r="C39" s="176" t="s">
        <v>324</v>
      </c>
      <c r="D39" s="102" t="s">
        <v>120</v>
      </c>
      <c r="E39" s="83" t="s">
        <v>215</v>
      </c>
      <c r="F39" s="213" t="s">
        <v>277</v>
      </c>
      <c r="G39" s="214"/>
      <c r="H39" s="101" t="s">
        <v>278</v>
      </c>
      <c r="I39" s="101" t="s">
        <v>143</v>
      </c>
      <c r="J39" s="101" t="s">
        <v>313</v>
      </c>
      <c r="K39" s="77" t="s">
        <v>212</v>
      </c>
      <c r="L39" s="103" t="s">
        <v>279</v>
      </c>
      <c r="M39" s="78" t="s">
        <v>279</v>
      </c>
      <c r="N39" s="87">
        <v>0</v>
      </c>
      <c r="O39" s="87" t="s">
        <v>362</v>
      </c>
      <c r="P39" s="87" t="s">
        <v>362</v>
      </c>
      <c r="Q39" s="87"/>
      <c r="R39" s="87"/>
      <c r="S39" s="87">
        <v>0</v>
      </c>
      <c r="T39" s="126">
        <f t="shared" si="0"/>
        <v>0</v>
      </c>
      <c r="U39" s="115"/>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row>
    <row r="40" spans="1:257" s="74" customFormat="1" ht="74.25" customHeight="1" x14ac:dyDescent="0.2">
      <c r="A40" s="102" t="s">
        <v>114</v>
      </c>
      <c r="B40" s="102" t="s">
        <v>118</v>
      </c>
      <c r="C40" s="176" t="s">
        <v>324</v>
      </c>
      <c r="D40" s="102" t="s">
        <v>120</v>
      </c>
      <c r="E40" s="83" t="s">
        <v>287</v>
      </c>
      <c r="F40" s="213" t="s">
        <v>280</v>
      </c>
      <c r="G40" s="214"/>
      <c r="H40" s="101" t="s">
        <v>281</v>
      </c>
      <c r="I40" s="101" t="s">
        <v>143</v>
      </c>
      <c r="J40" s="101" t="s">
        <v>313</v>
      </c>
      <c r="K40" s="77" t="s">
        <v>212</v>
      </c>
      <c r="L40" s="103" t="s">
        <v>276</v>
      </c>
      <c r="M40" s="78" t="s">
        <v>273</v>
      </c>
      <c r="N40" s="87">
        <v>0</v>
      </c>
      <c r="O40" s="87" t="s">
        <v>362</v>
      </c>
      <c r="P40" s="87" t="s">
        <v>362</v>
      </c>
      <c r="Q40" s="87"/>
      <c r="R40" s="87"/>
      <c r="S40" s="87">
        <v>0</v>
      </c>
      <c r="T40" s="126">
        <f t="shared" ref="T40:T41" si="11">SUM(O40:R40)</f>
        <v>0</v>
      </c>
      <c r="U40" s="115"/>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row>
    <row r="41" spans="1:257" s="74" customFormat="1" ht="84" customHeight="1" x14ac:dyDescent="0.2">
      <c r="A41" s="102" t="s">
        <v>114</v>
      </c>
      <c r="B41" s="102" t="s">
        <v>118</v>
      </c>
      <c r="C41" s="176" t="s">
        <v>324</v>
      </c>
      <c r="D41" s="102" t="s">
        <v>120</v>
      </c>
      <c r="E41" s="83" t="s">
        <v>303</v>
      </c>
      <c r="F41" s="213" t="s">
        <v>282</v>
      </c>
      <c r="G41" s="214"/>
      <c r="H41" s="101" t="s">
        <v>283</v>
      </c>
      <c r="I41" s="101" t="s">
        <v>143</v>
      </c>
      <c r="J41" s="101" t="s">
        <v>313</v>
      </c>
      <c r="K41" s="77" t="s">
        <v>212</v>
      </c>
      <c r="L41" s="103" t="s">
        <v>284</v>
      </c>
      <c r="M41" s="78" t="s">
        <v>230</v>
      </c>
      <c r="N41" s="87">
        <v>0</v>
      </c>
      <c r="O41" s="87" t="s">
        <v>362</v>
      </c>
      <c r="P41" s="87" t="s">
        <v>362</v>
      </c>
      <c r="Q41" s="87"/>
      <c r="R41" s="87"/>
      <c r="S41" s="87">
        <v>0</v>
      </c>
      <c r="T41" s="126">
        <f t="shared" si="11"/>
        <v>0</v>
      </c>
      <c r="U41" s="115"/>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row>
    <row r="42" spans="1:257" s="88" customFormat="1" ht="86.25" customHeight="1" x14ac:dyDescent="0.2">
      <c r="A42" s="73" t="s">
        <v>114</v>
      </c>
      <c r="B42" s="73" t="s">
        <v>118</v>
      </c>
      <c r="C42" s="176" t="s">
        <v>324</v>
      </c>
      <c r="D42" s="73" t="s">
        <v>120</v>
      </c>
      <c r="E42" s="146" t="s">
        <v>304</v>
      </c>
      <c r="F42" s="213" t="s">
        <v>285</v>
      </c>
      <c r="G42" s="213"/>
      <c r="H42" s="147" t="s">
        <v>286</v>
      </c>
      <c r="I42" s="147" t="s">
        <v>143</v>
      </c>
      <c r="J42" s="147" t="s">
        <v>104</v>
      </c>
      <c r="K42" s="77" t="s">
        <v>307</v>
      </c>
      <c r="L42" s="144" t="s">
        <v>306</v>
      </c>
      <c r="M42" s="78" t="s">
        <v>305</v>
      </c>
      <c r="N42" s="148">
        <v>0.12</v>
      </c>
      <c r="O42" s="149" t="s">
        <v>370</v>
      </c>
      <c r="P42" s="149">
        <v>0.10290000000000001</v>
      </c>
      <c r="Q42" s="149"/>
      <c r="R42" s="150"/>
      <c r="S42" s="148">
        <v>0.03</v>
      </c>
      <c r="T42" s="199">
        <f>AVERAGE(O42:P42)</f>
        <v>0.10290000000000001</v>
      </c>
      <c r="U42" s="115">
        <f>+P42/S42</f>
        <v>3.43</v>
      </c>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row>
    <row r="43" spans="1:257" s="79" customFormat="1" ht="53.25" customHeight="1" x14ac:dyDescent="0.2">
      <c r="A43" s="186" t="s">
        <v>115</v>
      </c>
      <c r="B43" s="73" t="s">
        <v>118</v>
      </c>
      <c r="C43" s="177" t="s">
        <v>322</v>
      </c>
      <c r="D43" s="73" t="s">
        <v>102</v>
      </c>
      <c r="E43" s="146" t="s">
        <v>155</v>
      </c>
      <c r="F43" s="213" t="s">
        <v>123</v>
      </c>
      <c r="G43" s="214"/>
      <c r="H43" s="147" t="s">
        <v>238</v>
      </c>
      <c r="I43" s="147" t="s">
        <v>142</v>
      </c>
      <c r="J43" s="147" t="s">
        <v>104</v>
      </c>
      <c r="K43" s="77" t="s">
        <v>196</v>
      </c>
      <c r="L43" s="145" t="s">
        <v>219</v>
      </c>
      <c r="M43" s="78" t="s">
        <v>220</v>
      </c>
      <c r="N43" s="153">
        <v>1</v>
      </c>
      <c r="O43" s="154">
        <v>0.98</v>
      </c>
      <c r="P43" s="154">
        <v>0.96</v>
      </c>
      <c r="Q43" s="154"/>
      <c r="R43" s="155"/>
      <c r="S43" s="154">
        <v>1</v>
      </c>
      <c r="T43" s="180">
        <f>AVERAGE(O43:R43)</f>
        <v>0.97</v>
      </c>
      <c r="U43" s="115">
        <f t="shared" si="1"/>
        <v>0.98</v>
      </c>
      <c r="V43" s="79">
        <v>0</v>
      </c>
      <c r="W43" s="79">
        <f>-COS((R43/Z43)*PI())</f>
        <v>-1</v>
      </c>
      <c r="X43" s="79">
        <v>0</v>
      </c>
      <c r="Y43" s="79">
        <f>SIN((R43/Z43)*PI())</f>
        <v>0</v>
      </c>
      <c r="Z43" s="81">
        <v>1</v>
      </c>
    </row>
    <row r="44" spans="1:257" s="84" customFormat="1" ht="50.1" customHeight="1" x14ac:dyDescent="0.2">
      <c r="A44" s="186" t="s">
        <v>115</v>
      </c>
      <c r="B44" s="135" t="s">
        <v>118</v>
      </c>
      <c r="C44" s="176" t="s">
        <v>322</v>
      </c>
      <c r="D44" s="135" t="s">
        <v>102</v>
      </c>
      <c r="E44" s="83" t="s">
        <v>156</v>
      </c>
      <c r="F44" s="231" t="s">
        <v>239</v>
      </c>
      <c r="G44" s="232"/>
      <c r="H44" s="134" t="s">
        <v>240</v>
      </c>
      <c r="I44" s="134" t="s">
        <v>142</v>
      </c>
      <c r="J44" s="134" t="s">
        <v>104</v>
      </c>
      <c r="K44" s="77" t="s">
        <v>196</v>
      </c>
      <c r="L44" s="136" t="s">
        <v>219</v>
      </c>
      <c r="M44" s="78" t="s">
        <v>220</v>
      </c>
      <c r="N44" s="70">
        <v>1</v>
      </c>
      <c r="O44" s="140">
        <v>1</v>
      </c>
      <c r="P44" s="154">
        <v>0.9</v>
      </c>
      <c r="Q44" s="154"/>
      <c r="R44" s="154"/>
      <c r="S44" s="140">
        <v>1</v>
      </c>
      <c r="T44" s="180">
        <f>AVERAGE(O44:R44)</f>
        <v>0.95</v>
      </c>
      <c r="U44" s="115">
        <v>0.9</v>
      </c>
      <c r="Z44" s="85"/>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row>
    <row r="45" spans="1:257" s="84" customFormat="1" ht="50.1" customHeight="1" x14ac:dyDescent="0.2">
      <c r="A45" s="186" t="s">
        <v>115</v>
      </c>
      <c r="B45" s="102" t="s">
        <v>118</v>
      </c>
      <c r="C45" s="176" t="s">
        <v>322</v>
      </c>
      <c r="D45" s="102" t="s">
        <v>102</v>
      </c>
      <c r="E45" s="83" t="s">
        <v>157</v>
      </c>
      <c r="F45" s="231" t="s">
        <v>241</v>
      </c>
      <c r="G45" s="232"/>
      <c r="H45" s="101" t="s">
        <v>242</v>
      </c>
      <c r="I45" s="101" t="s">
        <v>142</v>
      </c>
      <c r="J45" s="101" t="s">
        <v>104</v>
      </c>
      <c r="K45" s="77" t="s">
        <v>196</v>
      </c>
      <c r="L45" s="104" t="s">
        <v>219</v>
      </c>
      <c r="M45" s="78" t="s">
        <v>220</v>
      </c>
      <c r="N45" s="70">
        <v>1</v>
      </c>
      <c r="O45" s="97">
        <v>1</v>
      </c>
      <c r="P45" s="154">
        <v>1</v>
      </c>
      <c r="Q45" s="97"/>
      <c r="R45" s="97"/>
      <c r="S45" s="97">
        <v>1</v>
      </c>
      <c r="T45" s="180">
        <f>AVERAGE(O45:R45)</f>
        <v>1</v>
      </c>
      <c r="U45" s="115">
        <f t="shared" si="1"/>
        <v>1</v>
      </c>
      <c r="V45" s="88">
        <v>0</v>
      </c>
      <c r="W45" s="88">
        <f>-COS((Q45/Z45)*PI())</f>
        <v>-1</v>
      </c>
      <c r="X45" s="88">
        <v>0</v>
      </c>
      <c r="Y45" s="88">
        <f>SIN((Q45/Z45)*PI())</f>
        <v>0</v>
      </c>
      <c r="Z45" s="89">
        <v>1</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W45" s="88"/>
      <c r="EX45" s="88"/>
      <c r="EY45" s="88"/>
      <c r="EZ45" s="88"/>
      <c r="FA45" s="88"/>
      <c r="FB45" s="88"/>
      <c r="FC45" s="88"/>
      <c r="FD45" s="88"/>
      <c r="FE45" s="88"/>
      <c r="FF45" s="88"/>
      <c r="FG45" s="88"/>
      <c r="FH45" s="88"/>
      <c r="FI45" s="88"/>
      <c r="FJ45" s="88"/>
      <c r="FK45" s="88"/>
      <c r="FL45" s="88"/>
      <c r="FM45" s="88"/>
      <c r="FN45" s="88"/>
      <c r="FO45" s="88"/>
      <c r="FP45" s="88"/>
      <c r="FQ45" s="88"/>
      <c r="FR45" s="88"/>
      <c r="FS45" s="88"/>
      <c r="FT45" s="88"/>
      <c r="FU45" s="88"/>
      <c r="FV45" s="88"/>
      <c r="FW45" s="88"/>
      <c r="FX45" s="88"/>
      <c r="FY45" s="88"/>
      <c r="FZ45" s="88"/>
      <c r="GA45" s="88"/>
      <c r="GB45" s="88"/>
      <c r="GC45" s="88"/>
      <c r="GD45" s="88"/>
      <c r="GE45" s="88"/>
      <c r="GF45" s="88"/>
      <c r="GG45" s="88"/>
      <c r="GH45" s="88"/>
      <c r="GI45" s="88"/>
      <c r="GJ45" s="88"/>
      <c r="GK45" s="88"/>
      <c r="GL45" s="88"/>
      <c r="GM45" s="88"/>
      <c r="GN45" s="88"/>
      <c r="GO45" s="88"/>
      <c r="GP45" s="88"/>
      <c r="GQ45" s="88"/>
      <c r="GR45" s="88"/>
      <c r="GS45" s="88"/>
      <c r="GT45" s="88"/>
      <c r="GU45" s="88"/>
      <c r="GV45" s="88"/>
      <c r="GW45" s="88"/>
      <c r="GX45" s="88"/>
      <c r="GY45" s="88"/>
      <c r="GZ45" s="88"/>
      <c r="HA45" s="88"/>
      <c r="HB45" s="88"/>
      <c r="HC45" s="88"/>
      <c r="HD45" s="88"/>
      <c r="HE45" s="88"/>
      <c r="HF45" s="88"/>
      <c r="HG45" s="88"/>
      <c r="HH45" s="88"/>
      <c r="HI45" s="88"/>
      <c r="HJ45" s="88"/>
      <c r="HK45" s="88"/>
      <c r="HL45" s="88"/>
      <c r="HM45" s="88"/>
      <c r="HN45" s="88"/>
      <c r="HO45" s="88"/>
      <c r="HP45" s="88"/>
      <c r="HQ45" s="88"/>
      <c r="HR45" s="88"/>
      <c r="HS45" s="88"/>
      <c r="HT45" s="88"/>
      <c r="HU45" s="88"/>
      <c r="HV45" s="88"/>
      <c r="HW45" s="88"/>
      <c r="HX45" s="88"/>
      <c r="HY45" s="88"/>
      <c r="HZ45" s="88"/>
      <c r="IA45" s="88"/>
      <c r="IB45" s="88"/>
      <c r="IC45" s="88"/>
      <c r="ID45" s="88"/>
      <c r="IE45" s="88"/>
      <c r="IF45" s="88"/>
      <c r="IG45" s="88"/>
      <c r="IH45" s="88"/>
      <c r="II45" s="88"/>
      <c r="IJ45" s="88"/>
      <c r="IK45" s="88"/>
      <c r="IL45" s="88"/>
      <c r="IM45" s="88"/>
      <c r="IN45" s="88"/>
      <c r="IO45" s="88"/>
      <c r="IP45" s="88"/>
      <c r="IQ45" s="88"/>
      <c r="IR45" s="88"/>
      <c r="IS45" s="88"/>
      <c r="IT45" s="88"/>
      <c r="IU45" s="88"/>
      <c r="IV45" s="88"/>
      <c r="IW45" s="89">
        <f>AVERAGE(U43:U45)</f>
        <v>0.96</v>
      </c>
    </row>
    <row r="46" spans="1:257" s="74" customFormat="1" ht="61.5" customHeight="1" x14ac:dyDescent="0.2">
      <c r="A46" s="160" t="s">
        <v>116</v>
      </c>
      <c r="B46" s="102" t="s">
        <v>118</v>
      </c>
      <c r="C46" s="179" t="s">
        <v>322</v>
      </c>
      <c r="D46" s="102" t="s">
        <v>120</v>
      </c>
      <c r="E46" s="83" t="s">
        <v>312</v>
      </c>
      <c r="F46" s="231" t="s">
        <v>331</v>
      </c>
      <c r="G46" s="232"/>
      <c r="H46" s="101" t="s">
        <v>332</v>
      </c>
      <c r="I46" s="101" t="s">
        <v>143</v>
      </c>
      <c r="J46" s="101" t="s">
        <v>104</v>
      </c>
      <c r="K46" s="77" t="s">
        <v>230</v>
      </c>
      <c r="L46" s="104" t="s">
        <v>231</v>
      </c>
      <c r="M46" s="78" t="s">
        <v>232</v>
      </c>
      <c r="N46" s="92">
        <v>2</v>
      </c>
      <c r="O46" s="100">
        <v>0</v>
      </c>
      <c r="P46" s="131">
        <v>1</v>
      </c>
      <c r="Q46" s="131"/>
      <c r="R46" s="131"/>
      <c r="S46" s="100">
        <v>1</v>
      </c>
      <c r="T46" s="126">
        <f t="shared" si="0"/>
        <v>1</v>
      </c>
      <c r="U46" s="115">
        <v>1</v>
      </c>
      <c r="V46" s="74">
        <v>0</v>
      </c>
      <c r="W46" s="74">
        <f>-COS((Q46/Z46)*PI())</f>
        <v>-1</v>
      </c>
      <c r="X46" s="74">
        <v>0</v>
      </c>
      <c r="Y46" s="74">
        <f>SIN((Q46/Z46)*PI())</f>
        <v>0</v>
      </c>
      <c r="Z46" s="82">
        <v>1</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IW46" s="82">
        <f>AVERAGE(U46)</f>
        <v>1</v>
      </c>
    </row>
    <row r="47" spans="1:257" s="84" customFormat="1" ht="48.75" customHeight="1" x14ac:dyDescent="0.2">
      <c r="A47" s="101" t="s">
        <v>160</v>
      </c>
      <c r="B47" s="101" t="s">
        <v>163</v>
      </c>
      <c r="C47" s="176" t="s">
        <v>322</v>
      </c>
      <c r="D47" s="102" t="s">
        <v>122</v>
      </c>
      <c r="E47" s="83" t="s">
        <v>164</v>
      </c>
      <c r="F47" s="231" t="s">
        <v>233</v>
      </c>
      <c r="G47" s="232"/>
      <c r="H47" s="101" t="s">
        <v>165</v>
      </c>
      <c r="I47" s="101" t="s">
        <v>143</v>
      </c>
      <c r="J47" s="101" t="s">
        <v>104</v>
      </c>
      <c r="K47" s="77" t="s">
        <v>137</v>
      </c>
      <c r="L47" s="104" t="s">
        <v>217</v>
      </c>
      <c r="M47" s="78" t="s">
        <v>216</v>
      </c>
      <c r="N47" s="70">
        <v>1</v>
      </c>
      <c r="O47" s="70">
        <v>0.24</v>
      </c>
      <c r="P47" s="70">
        <v>0.26</v>
      </c>
      <c r="Q47" s="97"/>
      <c r="R47" s="97"/>
      <c r="S47" s="70">
        <v>0.25</v>
      </c>
      <c r="T47" s="180">
        <f t="shared" si="0"/>
        <v>0.5</v>
      </c>
      <c r="U47" s="115">
        <f>+P47/S47</f>
        <v>1.04</v>
      </c>
      <c r="V47" s="84">
        <v>0</v>
      </c>
      <c r="W47" s="84">
        <f>-COS((Q47/Z47)*PI())</f>
        <v>-1</v>
      </c>
      <c r="X47" s="84">
        <v>0</v>
      </c>
      <c r="Y47" s="84">
        <f>SIN((Q47/Z47)*PI())</f>
        <v>0</v>
      </c>
      <c r="Z47" s="85">
        <v>1</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IW47" s="85">
        <f>AVERAGE(U47)</f>
        <v>1.04</v>
      </c>
    </row>
    <row r="48" spans="1:257" x14ac:dyDescent="0.2"/>
    <row r="51" spans="16:17" x14ac:dyDescent="0.2"/>
    <row r="52" spans="16:17" x14ac:dyDescent="0.2"/>
    <row r="53" spans="16:17" x14ac:dyDescent="0.2">
      <c r="Q53" s="183"/>
    </row>
    <row r="54" spans="16:17" x14ac:dyDescent="0.2"/>
    <row r="55" spans="16:17" x14ac:dyDescent="0.2"/>
    <row r="56" spans="16:17" x14ac:dyDescent="0.2"/>
    <row r="57" spans="16:17" x14ac:dyDescent="0.2"/>
    <row r="58" spans="16:17" ht="15.75" x14ac:dyDescent="0.2">
      <c r="P58" s="181"/>
    </row>
    <row r="59" spans="16:17" ht="15.75" x14ac:dyDescent="0.2">
      <c r="P59" s="181"/>
    </row>
    <row r="60" spans="16:17" ht="15.75" x14ac:dyDescent="0.2">
      <c r="P60" s="181"/>
    </row>
    <row r="61" spans="16:17" ht="15.75" x14ac:dyDescent="0.2">
      <c r="P61" s="181"/>
    </row>
    <row r="62" spans="16:17" ht="15.75" x14ac:dyDescent="0.2">
      <c r="P62" s="181"/>
    </row>
    <row r="63" spans="16:17" ht="15.75" x14ac:dyDescent="0.2">
      <c r="P63" s="181"/>
    </row>
    <row r="64" spans="16:17" ht="15.75" x14ac:dyDescent="0.2">
      <c r="P64" s="181"/>
    </row>
    <row r="65" spans="16:16" ht="15.75" x14ac:dyDescent="0.2">
      <c r="P65" s="181"/>
    </row>
    <row r="66" spans="16:16" ht="15.75" x14ac:dyDescent="0.2">
      <c r="P66" s="181"/>
    </row>
    <row r="67" spans="16:16" ht="15.75" x14ac:dyDescent="0.2">
      <c r="P67" s="181"/>
    </row>
    <row r="68" spans="16:16" ht="15.75" x14ac:dyDescent="0.2">
      <c r="P68" s="181"/>
    </row>
    <row r="69" spans="16:16" ht="15.75" x14ac:dyDescent="0.2">
      <c r="P69" s="181"/>
    </row>
    <row r="70" spans="16:16" ht="15.75" x14ac:dyDescent="0.2">
      <c r="P70" s="181"/>
    </row>
    <row r="71" spans="16:16" ht="15.75" x14ac:dyDescent="0.2">
      <c r="P71" s="181"/>
    </row>
    <row r="72" spans="16:16" x14ac:dyDescent="0.2"/>
    <row r="73" spans="16:16" x14ac:dyDescent="0.2"/>
    <row r="74" spans="16:16" x14ac:dyDescent="0.2"/>
    <row r="75" spans="16:16" x14ac:dyDescent="0.2"/>
    <row r="76" spans="16:16" x14ac:dyDescent="0.2"/>
    <row r="77" spans="16:16" x14ac:dyDescent="0.2"/>
    <row r="78" spans="16:16" x14ac:dyDescent="0.2"/>
    <row r="79" spans="16:16" x14ac:dyDescent="0.2"/>
    <row r="80" spans="16: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sheetData>
  <autoFilter ref="A4:Z47">
    <filterColumn colId="5" showButton="0"/>
  </autoFilter>
  <mergeCells count="63">
    <mergeCell ref="F23:G23"/>
    <mergeCell ref="F14:G14"/>
    <mergeCell ref="F16:G16"/>
    <mergeCell ref="F17:G17"/>
    <mergeCell ref="F19:G19"/>
    <mergeCell ref="F18:G18"/>
    <mergeCell ref="F15:G15"/>
    <mergeCell ref="F21:G21"/>
    <mergeCell ref="F22:G22"/>
    <mergeCell ref="F9:G9"/>
    <mergeCell ref="F10:G10"/>
    <mergeCell ref="F6:G6"/>
    <mergeCell ref="F8:G8"/>
    <mergeCell ref="F11:G11"/>
    <mergeCell ref="F7:G7"/>
    <mergeCell ref="F46:G46"/>
    <mergeCell ref="F47:G47"/>
    <mergeCell ref="F3:G4"/>
    <mergeCell ref="F43:G43"/>
    <mergeCell ref="F45:G45"/>
    <mergeCell ref="F24:G24"/>
    <mergeCell ref="F44:G44"/>
    <mergeCell ref="F26:G26"/>
    <mergeCell ref="F30:G30"/>
    <mergeCell ref="F29:G29"/>
    <mergeCell ref="F20:G20"/>
    <mergeCell ref="F40:G40"/>
    <mergeCell ref="F5:G5"/>
    <mergeCell ref="F13:G13"/>
    <mergeCell ref="F42:G42"/>
    <mergeCell ref="F12:G12"/>
    <mergeCell ref="N1:Q1"/>
    <mergeCell ref="N3:N4"/>
    <mergeCell ref="O3:R3"/>
    <mergeCell ref="S3:S4"/>
    <mergeCell ref="T3:T4"/>
    <mergeCell ref="R1:T1"/>
    <mergeCell ref="P2:U2"/>
    <mergeCell ref="U3:U4"/>
    <mergeCell ref="A1:C1"/>
    <mergeCell ref="D1:M1"/>
    <mergeCell ref="J3:J4"/>
    <mergeCell ref="K3:M3"/>
    <mergeCell ref="I3:I4"/>
    <mergeCell ref="H3:H4"/>
    <mergeCell ref="A3:A4"/>
    <mergeCell ref="B3:B4"/>
    <mergeCell ref="D3:D4"/>
    <mergeCell ref="E3:E4"/>
    <mergeCell ref="C3:C4"/>
    <mergeCell ref="F36:G36"/>
    <mergeCell ref="F32:G32"/>
    <mergeCell ref="F41:G41"/>
    <mergeCell ref="F25:G25"/>
    <mergeCell ref="F34:G34"/>
    <mergeCell ref="F35:G35"/>
    <mergeCell ref="F37:G37"/>
    <mergeCell ref="F38:G38"/>
    <mergeCell ref="F39:G39"/>
    <mergeCell ref="F27:G27"/>
    <mergeCell ref="F28:G28"/>
    <mergeCell ref="F31:G31"/>
    <mergeCell ref="F33:G33"/>
  </mergeCells>
  <phoneticPr fontId="54" type="noConversion"/>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1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topLeftCell="A6" workbookViewId="0">
      <selection activeCell="F12" sqref="F12:H18"/>
    </sheetView>
  </sheetViews>
  <sheetFormatPr baseColWidth="10" defaultRowHeight="12.75" x14ac:dyDescent="0.2"/>
  <sheetData>
    <row r="1" spans="1:8" x14ac:dyDescent="0.2">
      <c r="A1" s="247" t="s">
        <v>136</v>
      </c>
      <c r="B1" s="247"/>
      <c r="C1" s="247"/>
      <c r="D1" s="247"/>
      <c r="E1" s="247"/>
      <c r="F1" s="247"/>
      <c r="G1" s="247"/>
      <c r="H1" s="247"/>
    </row>
    <row r="2" spans="1:8" x14ac:dyDescent="0.2">
      <c r="A2" s="247"/>
      <c r="B2" s="247"/>
      <c r="C2" s="247"/>
      <c r="D2" s="247"/>
      <c r="E2" s="247"/>
      <c r="F2" s="247"/>
      <c r="G2" s="247"/>
      <c r="H2" s="247"/>
    </row>
    <row r="4" spans="1:8" x14ac:dyDescent="0.2">
      <c r="A4" s="243" t="s">
        <v>68</v>
      </c>
      <c r="B4" s="243"/>
      <c r="C4" s="243"/>
      <c r="D4" s="243"/>
      <c r="E4" s="243"/>
      <c r="F4" s="243"/>
      <c r="G4" s="243"/>
      <c r="H4" s="243"/>
    </row>
    <row r="5" spans="1:8" x14ac:dyDescent="0.2">
      <c r="A5" s="243" t="s">
        <v>129</v>
      </c>
      <c r="B5" s="243"/>
      <c r="C5" s="243"/>
      <c r="D5" s="243"/>
      <c r="E5" s="243"/>
      <c r="F5" s="243"/>
      <c r="G5" s="243"/>
      <c r="H5" s="243"/>
    </row>
    <row r="6" spans="1:8" x14ac:dyDescent="0.2">
      <c r="A6" s="238" t="s">
        <v>130</v>
      </c>
      <c r="B6" s="239"/>
      <c r="C6" s="239"/>
      <c r="D6" s="239"/>
      <c r="E6" s="239"/>
      <c r="F6" s="239"/>
      <c r="G6" s="239"/>
      <c r="H6" s="239"/>
    </row>
    <row r="7" spans="1:8" x14ac:dyDescent="0.2">
      <c r="A7" s="246" t="e">
        <f>+'INDICADORES IDEP 2022'!#REF!</f>
        <v>#REF!</v>
      </c>
      <c r="B7" s="239"/>
      <c r="C7" s="239"/>
      <c r="D7" s="239"/>
      <c r="E7" s="239"/>
      <c r="F7" s="239"/>
      <c r="G7" s="239"/>
      <c r="H7" s="239"/>
    </row>
    <row r="9" spans="1:8" ht="39" customHeight="1" x14ac:dyDescent="0.2">
      <c r="A9" s="240" t="e">
        <f>+'INDICADORES IDEP 2022'!#REF!</f>
        <v>#REF!</v>
      </c>
      <c r="B9" s="241"/>
      <c r="C9" s="241"/>
      <c r="D9" s="241"/>
      <c r="E9" s="241"/>
      <c r="F9" s="241"/>
      <c r="G9" s="241"/>
      <c r="H9" s="242"/>
    </row>
    <row r="11" spans="1:8" x14ac:dyDescent="0.2">
      <c r="F11" s="238" t="s">
        <v>131</v>
      </c>
      <c r="G11" s="239"/>
      <c r="H11" s="239"/>
    </row>
    <row r="12" spans="1:8" x14ac:dyDescent="0.2">
      <c r="F12" s="244" t="s">
        <v>132</v>
      </c>
      <c r="G12" s="245"/>
      <c r="H12" s="245"/>
    </row>
    <row r="13" spans="1:8" x14ac:dyDescent="0.2">
      <c r="F13" s="245"/>
      <c r="G13" s="245"/>
      <c r="H13" s="245"/>
    </row>
    <row r="14" spans="1:8" x14ac:dyDescent="0.2">
      <c r="F14" s="245"/>
      <c r="G14" s="245"/>
      <c r="H14" s="245"/>
    </row>
    <row r="15" spans="1:8" x14ac:dyDescent="0.2">
      <c r="F15" s="245"/>
      <c r="G15" s="245"/>
      <c r="H15" s="245"/>
    </row>
    <row r="16" spans="1:8" x14ac:dyDescent="0.2">
      <c r="F16" s="245"/>
      <c r="G16" s="245"/>
      <c r="H16" s="245"/>
    </row>
    <row r="17" spans="1:8" x14ac:dyDescent="0.2">
      <c r="F17" s="245"/>
      <c r="G17" s="245"/>
      <c r="H17" s="245"/>
    </row>
    <row r="18" spans="1:8" x14ac:dyDescent="0.2">
      <c r="F18" s="245"/>
      <c r="G18" s="245"/>
      <c r="H18" s="245"/>
    </row>
    <row r="21" spans="1:8" x14ac:dyDescent="0.2">
      <c r="A21" s="243" t="s">
        <v>133</v>
      </c>
      <c r="B21" s="243"/>
      <c r="C21" s="243"/>
      <c r="D21" s="243"/>
      <c r="E21" s="243"/>
      <c r="F21" s="243"/>
      <c r="G21" s="243"/>
      <c r="H21" s="243"/>
    </row>
    <row r="22" spans="1:8" x14ac:dyDescent="0.2">
      <c r="A22" s="238" t="s">
        <v>130</v>
      </c>
      <c r="B22" s="239"/>
      <c r="C22" s="239"/>
      <c r="D22" s="239"/>
      <c r="E22" s="239"/>
      <c r="F22" s="239"/>
      <c r="G22" s="239"/>
      <c r="H22" s="239"/>
    </row>
    <row r="23" spans="1:8" x14ac:dyDescent="0.2">
      <c r="A23" s="246" t="e">
        <f>+'INDICADORES IDEP 2022'!#REF!</f>
        <v>#REF!</v>
      </c>
      <c r="B23" s="239"/>
      <c r="C23" s="239"/>
      <c r="D23" s="239"/>
      <c r="E23" s="239"/>
      <c r="F23" s="239"/>
      <c r="G23" s="239"/>
      <c r="H23" s="239"/>
    </row>
    <row r="25" spans="1:8" ht="39" customHeight="1" x14ac:dyDescent="0.2">
      <c r="A25" s="240" t="s">
        <v>135</v>
      </c>
      <c r="B25" s="241"/>
      <c r="C25" s="241"/>
      <c r="D25" s="241"/>
      <c r="E25" s="241"/>
      <c r="F25" s="241"/>
      <c r="G25" s="241"/>
      <c r="H25" s="242"/>
    </row>
    <row r="27" spans="1:8" x14ac:dyDescent="0.2">
      <c r="F27" s="238" t="s">
        <v>131</v>
      </c>
      <c r="G27" s="239"/>
      <c r="H27" s="239"/>
    </row>
    <row r="28" spans="1:8" x14ac:dyDescent="0.2">
      <c r="F28" s="244" t="s">
        <v>134</v>
      </c>
      <c r="G28" s="245"/>
      <c r="H28" s="245"/>
    </row>
    <row r="29" spans="1:8" x14ac:dyDescent="0.2">
      <c r="F29" s="245"/>
      <c r="G29" s="245"/>
      <c r="H29" s="245"/>
    </row>
    <row r="30" spans="1:8" x14ac:dyDescent="0.2">
      <c r="F30" s="245"/>
      <c r="G30" s="245"/>
      <c r="H30" s="245"/>
    </row>
    <row r="31" spans="1:8" x14ac:dyDescent="0.2">
      <c r="F31" s="245"/>
      <c r="G31" s="245"/>
      <c r="H31" s="245"/>
    </row>
    <row r="32" spans="1:8" x14ac:dyDescent="0.2">
      <c r="F32" s="245"/>
      <c r="G32" s="245"/>
      <c r="H32" s="245"/>
    </row>
    <row r="33" spans="6:8" x14ac:dyDescent="0.2">
      <c r="F33" s="245"/>
      <c r="G33" s="245"/>
      <c r="H33" s="245"/>
    </row>
    <row r="34" spans="6:8" x14ac:dyDescent="0.2">
      <c r="F34" s="245"/>
      <c r="G34" s="245"/>
      <c r="H34" s="245"/>
    </row>
  </sheetData>
  <mergeCells count="14">
    <mergeCell ref="A1:H2"/>
    <mergeCell ref="A5:H5"/>
    <mergeCell ref="A6:H6"/>
    <mergeCell ref="A7:H7"/>
    <mergeCell ref="A9:H9"/>
    <mergeCell ref="F27:H27"/>
    <mergeCell ref="A25:H25"/>
    <mergeCell ref="A4:H4"/>
    <mergeCell ref="F28:H34"/>
    <mergeCell ref="F11:H11"/>
    <mergeCell ref="F12:H18"/>
    <mergeCell ref="A21:H21"/>
    <mergeCell ref="A22:H22"/>
    <mergeCell ref="A23:H23"/>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2022</vt:lpstr>
      <vt:lpstr>Hoja2</vt:lpstr>
      <vt:lpstr>'Criterio de calificacion'!Área_de_impresión</vt:lpstr>
      <vt:lpstr>'INDICADORES IDEP 2022'!Área_de_impresión</vt:lpstr>
      <vt:lpstr>'Semaforo proceso'!Área_de_impresión</vt:lpstr>
      <vt:lpstr>'INDICADORES IDEP 2022'!Títulos_a_imprimir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Laura Daniela Rojas Gutierrez</cp:lastModifiedBy>
  <cp:lastPrinted>2018-04-16T17:44:25Z</cp:lastPrinted>
  <dcterms:created xsi:type="dcterms:W3CDTF">2008-10-22T15:41:48Z</dcterms:created>
  <dcterms:modified xsi:type="dcterms:W3CDTF">2022-07-13T15:04:58Z</dcterms:modified>
</cp:coreProperties>
</file>